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hared drives\EO_ECONOMIC ANALYSIS\ea_common\UI Webupdates\UI_Weekly\"/>
    </mc:Choice>
  </mc:AlternateContent>
  <bookViews>
    <workbookView xWindow="0" yWindow="0" windowWidth="20730" windowHeight="117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workbook>
</file>

<file path=xl/calcChain.xml><?xml version="1.0" encoding="utf-8"?>
<calcChain xmlns="http://schemas.openxmlformats.org/spreadsheetml/2006/main">
  <c r="O652" i="7" l="1"/>
  <c r="C652" i="7"/>
  <c r="B652" i="7"/>
  <c r="K652" i="7" s="1"/>
  <c r="M652" i="7" s="1"/>
  <c r="L652" i="7"/>
  <c r="N652" i="7" s="1"/>
  <c r="O651" i="7" l="1"/>
  <c r="C651" i="7"/>
  <c r="B651" i="7"/>
  <c r="K651" i="7" s="1"/>
  <c r="M651" i="7" s="1"/>
  <c r="L651" i="7"/>
  <c r="N651" i="7" s="1"/>
  <c r="O650" i="7" l="1"/>
  <c r="C650" i="7"/>
  <c r="B650" i="7"/>
  <c r="K650" i="7" s="1"/>
  <c r="M650" i="7" s="1"/>
  <c r="L650" i="7"/>
  <c r="N650" i="7" s="1"/>
  <c r="O649" i="7" l="1"/>
  <c r="C649" i="7"/>
  <c r="B649" i="7" s="1"/>
  <c r="K649" i="7" s="1"/>
  <c r="M649" i="7" s="1"/>
  <c r="L649" i="7" l="1"/>
  <c r="N649" i="7" s="1"/>
  <c r="O648" i="7"/>
  <c r="C648" i="7"/>
  <c r="B648" i="7" s="1"/>
  <c r="K648" i="7" s="1"/>
  <c r="M648" i="7" s="1"/>
  <c r="L648" i="7" l="1"/>
  <c r="N648" i="7" s="1"/>
  <c r="O647" i="7"/>
  <c r="C647" i="7"/>
  <c r="B647" i="7"/>
  <c r="K647" i="7" s="1"/>
  <c r="M647" i="7" s="1"/>
  <c r="L647" i="7"/>
  <c r="N647" i="7" s="1"/>
  <c r="O646" i="7" l="1"/>
  <c r="C646" i="7"/>
  <c r="L646" i="7" s="1"/>
  <c r="N646" i="7" s="1"/>
  <c r="B646" i="7"/>
  <c r="K646" i="7" s="1"/>
  <c r="M646" i="7" s="1"/>
  <c r="O645" i="7" l="1"/>
  <c r="C645" i="7"/>
  <c r="L645" i="7" s="1"/>
  <c r="N645" i="7" s="1"/>
  <c r="B645" i="7" l="1"/>
  <c r="K645" i="7" s="1"/>
  <c r="M645" i="7" s="1"/>
  <c r="O644" i="7"/>
  <c r="C644" i="7"/>
  <c r="B644" i="7"/>
  <c r="K644" i="7" s="1"/>
  <c r="M644" i="7" s="1"/>
  <c r="L644" i="7"/>
  <c r="N644" i="7" s="1"/>
  <c r="O643" i="7" l="1"/>
  <c r="C643" i="7"/>
  <c r="B643" i="7"/>
  <c r="K643" i="7" s="1"/>
  <c r="M643" i="7" s="1"/>
  <c r="L643" i="7" l="1"/>
  <c r="N643" i="7" s="1"/>
  <c r="O642" i="7"/>
  <c r="C642" i="7"/>
  <c r="B642" i="7" s="1"/>
  <c r="K642" i="7" s="1"/>
  <c r="M642" i="7" s="1"/>
  <c r="L642" i="7" l="1"/>
  <c r="N642" i="7" s="1"/>
  <c r="O641" i="7"/>
  <c r="C641" i="7"/>
  <c r="L641" i="7" s="1"/>
  <c r="N641" i="7" s="1"/>
  <c r="B641" i="7" l="1"/>
  <c r="K641" i="7" s="1"/>
  <c r="M641" i="7" s="1"/>
  <c r="O640" i="7"/>
  <c r="C640" i="7"/>
  <c r="B640" i="7"/>
  <c r="K640" i="7" s="1"/>
  <c r="M640" i="7" s="1"/>
  <c r="L640" i="7"/>
  <c r="N640" i="7" s="1"/>
  <c r="O639" i="7" l="1"/>
  <c r="C639" i="7"/>
  <c r="L639" i="7" s="1"/>
  <c r="N639" i="7" s="1"/>
  <c r="B639" i="7" l="1"/>
  <c r="K639" i="7" s="1"/>
  <c r="M639" i="7" s="1"/>
  <c r="O638" i="7"/>
  <c r="C638" i="7"/>
  <c r="L638" i="7" s="1"/>
  <c r="N638" i="7" s="1"/>
  <c r="B638" i="7"/>
  <c r="K638" i="7" s="1"/>
  <c r="M638" i="7" s="1"/>
  <c r="O637" i="7" l="1"/>
  <c r="C637" i="7"/>
  <c r="B637" i="7"/>
  <c r="K637" i="7" s="1"/>
  <c r="M637" i="7" s="1"/>
  <c r="L637" i="7"/>
  <c r="N637" i="7" s="1"/>
  <c r="O636" i="7" l="1"/>
  <c r="C636" i="7"/>
  <c r="B636" i="7"/>
  <c r="K636" i="7" s="1"/>
  <c r="M636" i="7" s="1"/>
  <c r="L636" i="7" l="1"/>
  <c r="N636" i="7" s="1"/>
  <c r="O635" i="7"/>
  <c r="C635" i="7"/>
  <c r="L635" i="7"/>
  <c r="N635" i="7" s="1"/>
  <c r="B635" i="7"/>
  <c r="K635" i="7" s="1"/>
  <c r="M635" i="7" s="1"/>
  <c r="O634" i="7" l="1"/>
  <c r="C634" i="7"/>
  <c r="L634" i="7"/>
  <c r="N634" i="7" s="1"/>
  <c r="B634" i="7"/>
  <c r="K634" i="7" s="1"/>
  <c r="M634" i="7" s="1"/>
  <c r="O633" i="7" l="1"/>
  <c r="C633" i="7"/>
  <c r="B633" i="7" s="1"/>
  <c r="K633" i="7" s="1"/>
  <c r="M633" i="7" s="1"/>
  <c r="L633" i="7" l="1"/>
  <c r="N633" i="7" s="1"/>
  <c r="O632" i="7"/>
  <c r="C632" i="7"/>
  <c r="L632" i="7" s="1"/>
  <c r="N632" i="7" s="1"/>
  <c r="B632" i="7" l="1"/>
  <c r="K632" i="7" s="1"/>
  <c r="M632" i="7" s="1"/>
  <c r="C631" i="7"/>
  <c r="O631" i="7" l="1"/>
  <c r="B631" i="7"/>
  <c r="K631" i="7" s="1"/>
  <c r="M631" i="7" s="1"/>
  <c r="L631" i="7" l="1"/>
  <c r="N631" i="7" s="1"/>
  <c r="B621" i="7"/>
  <c r="B622" i="7"/>
  <c r="B623" i="7"/>
  <c r="B624" i="7"/>
  <c r="B625" i="7"/>
  <c r="B626" i="7"/>
  <c r="B627" i="7"/>
  <c r="B628" i="7"/>
  <c r="B629" i="7"/>
  <c r="B630" i="7"/>
  <c r="K630" i="7" s="1"/>
  <c r="M630" i="7" s="1"/>
  <c r="O630" i="7"/>
  <c r="C630" i="7"/>
  <c r="L630" i="7"/>
  <c r="N630" i="7" s="1"/>
  <c r="O629" i="7" l="1"/>
  <c r="C629" i="7"/>
  <c r="L629" i="7" s="1"/>
  <c r="N629" i="7" s="1"/>
  <c r="K629" i="7"/>
  <c r="M629" i="7" s="1"/>
  <c r="O628" i="7" l="1"/>
  <c r="C628" i="7"/>
  <c r="L628" i="7" s="1"/>
  <c r="N628" i="7" s="1"/>
  <c r="K628" i="7"/>
  <c r="M628" i="7" s="1"/>
  <c r="O627" i="7" l="1"/>
  <c r="L623" i="7"/>
  <c r="N623" i="7" s="1"/>
  <c r="L624" i="7"/>
  <c r="N624" i="7" s="1"/>
  <c r="L625" i="7"/>
  <c r="N625" i="7" s="1"/>
  <c r="L626" i="7"/>
  <c r="N626" i="7" s="1"/>
  <c r="L627" i="7"/>
  <c r="N627" i="7" s="1"/>
  <c r="K623" i="7"/>
  <c r="M623" i="7" s="1"/>
  <c r="K624" i="7"/>
  <c r="M624" i="7" s="1"/>
  <c r="K627" i="7"/>
  <c r="M627" i="7" s="1"/>
  <c r="C627" i="7"/>
  <c r="O626" i="7" l="1"/>
  <c r="C626" i="7"/>
  <c r="O625" i="7" l="1"/>
  <c r="C625" i="7"/>
  <c r="O624" i="7" l="1"/>
  <c r="C624" i="7"/>
  <c r="O623" i="7" l="1"/>
  <c r="C623" i="7"/>
  <c r="O622" i="7" l="1"/>
  <c r="C622" i="7"/>
  <c r="K622" i="7"/>
  <c r="M622" i="7" s="1"/>
  <c r="L622" i="7" l="1"/>
  <c r="N622" i="7" s="1"/>
  <c r="O621" i="7"/>
  <c r="C621" i="7"/>
  <c r="L621" i="7" s="1"/>
  <c r="N621" i="7" s="1"/>
  <c r="K621" i="7"/>
  <c r="M621" i="7" s="1"/>
  <c r="O620" i="7" l="1"/>
  <c r="C620" i="7"/>
  <c r="L620" i="7"/>
  <c r="N620" i="7" s="1"/>
  <c r="B620" i="7"/>
  <c r="K620" i="7" s="1"/>
  <c r="M620" i="7" s="1"/>
  <c r="O619" i="7" l="1"/>
  <c r="C619" i="7"/>
  <c r="B619" i="7"/>
  <c r="K619" i="7" s="1"/>
  <c r="M619" i="7" s="1"/>
  <c r="L619" i="7"/>
  <c r="N619" i="7" s="1"/>
  <c r="O618" i="7" l="1"/>
  <c r="C618" i="7"/>
  <c r="B618" i="7"/>
  <c r="K618" i="7" s="1"/>
  <c r="M618" i="7" s="1"/>
  <c r="L618" i="7"/>
  <c r="N618" i="7" s="1"/>
  <c r="O617" i="7" l="1"/>
  <c r="C617" i="7"/>
  <c r="B617" i="7" s="1"/>
  <c r="K617" i="7" s="1"/>
  <c r="M617" i="7" s="1"/>
  <c r="L617" i="7" l="1"/>
  <c r="N617" i="7" s="1"/>
  <c r="O616" i="7"/>
  <c r="C616" i="7"/>
  <c r="L616" i="7"/>
  <c r="N616" i="7" s="1"/>
  <c r="B616" i="7"/>
  <c r="K616" i="7" s="1"/>
  <c r="M616" i="7" s="1"/>
  <c r="L611" i="7" l="1"/>
  <c r="L612" i="7"/>
  <c r="L613" i="7"/>
  <c r="L614" i="7"/>
  <c r="L615" i="7"/>
  <c r="B611" i="7"/>
  <c r="K611" i="7" s="1"/>
  <c r="B612" i="7"/>
  <c r="K612" i="7" s="1"/>
  <c r="B613" i="7"/>
  <c r="K613" i="7" s="1"/>
  <c r="B614" i="7"/>
  <c r="K614" i="7" s="1"/>
  <c r="B615" i="7"/>
  <c r="K615" i="7" s="1"/>
  <c r="O615" i="7" l="1"/>
  <c r="C615" i="7"/>
  <c r="N615" i="7" s="1"/>
  <c r="M615" i="7"/>
  <c r="N614" i="7" l="1"/>
  <c r="M614" i="7"/>
  <c r="N613" i="7"/>
  <c r="M613" i="7"/>
  <c r="N612" i="7"/>
  <c r="M612" i="7"/>
  <c r="N611" i="7"/>
  <c r="O614" i="7"/>
  <c r="C614" i="7"/>
  <c r="O613" i="7" l="1"/>
  <c r="C613" i="7"/>
  <c r="O612" i="7" l="1"/>
  <c r="C612" i="7"/>
  <c r="O611" i="7" l="1"/>
  <c r="C611" i="7"/>
  <c r="M611" i="7" s="1"/>
  <c r="O610" i="7" l="1"/>
  <c r="C610" i="7"/>
  <c r="B610" i="7"/>
  <c r="K610" i="7" s="1"/>
  <c r="M610" i="7" s="1"/>
  <c r="L610" i="7"/>
  <c r="N610" i="7" s="1"/>
  <c r="O609" i="7" l="1"/>
  <c r="C609" i="7"/>
  <c r="L609" i="7" s="1"/>
  <c r="N609" i="7" s="1"/>
  <c r="B609" i="7"/>
  <c r="K609" i="7" s="1"/>
  <c r="M609" i="7" s="1"/>
  <c r="O608" i="7" l="1"/>
  <c r="C608" i="7"/>
  <c r="B608" i="7" s="1"/>
  <c r="K608" i="7" s="1"/>
  <c r="M608" i="7" s="1"/>
  <c r="L608" i="7" l="1"/>
  <c r="N608" i="7" s="1"/>
  <c r="O607" i="7"/>
  <c r="C607" i="7"/>
  <c r="B607" i="7" s="1"/>
  <c r="K607" i="7" s="1"/>
  <c r="M607" i="7" s="1"/>
  <c r="L607" i="7" l="1"/>
  <c r="N607" i="7" s="1"/>
  <c r="O606" i="7"/>
  <c r="C606" i="7"/>
  <c r="B606" i="7"/>
  <c r="K606" i="7" s="1"/>
  <c r="M606" i="7" s="1"/>
  <c r="L606" i="7"/>
  <c r="N606" i="7" s="1"/>
  <c r="O605" i="7" l="1"/>
  <c r="C605" i="7"/>
  <c r="B605" i="7" s="1"/>
  <c r="K605" i="7" s="1"/>
  <c r="M605" i="7" s="1"/>
  <c r="L605" i="7" l="1"/>
  <c r="N605" i="7" s="1"/>
  <c r="O604" i="7"/>
  <c r="C604" i="7"/>
  <c r="B604" i="7"/>
  <c r="K604" i="7" s="1"/>
  <c r="M604" i="7" s="1"/>
  <c r="L604" i="7"/>
  <c r="N604" i="7" s="1"/>
  <c r="O603" i="7" l="1"/>
  <c r="C603" i="7"/>
  <c r="B603" i="7"/>
  <c r="K603" i="7" s="1"/>
  <c r="M603" i="7" s="1"/>
  <c r="L603" i="7" l="1"/>
  <c r="N603" i="7" s="1"/>
  <c r="O602" i="7"/>
  <c r="C602" i="7"/>
  <c r="L602" i="7" s="1"/>
  <c r="N602" i="7" s="1"/>
  <c r="B602" i="7" l="1"/>
  <c r="K602" i="7" s="1"/>
  <c r="M602" i="7" s="1"/>
  <c r="O601" i="7"/>
  <c r="C601" i="7"/>
  <c r="B601" i="7"/>
  <c r="K601" i="7" s="1"/>
  <c r="M601" i="7" s="1"/>
  <c r="L601" i="7"/>
  <c r="N601" i="7" s="1"/>
  <c r="O600" i="7" l="1"/>
  <c r="C600" i="7"/>
  <c r="B600" i="7"/>
  <c r="L600" i="7"/>
  <c r="N600" i="7"/>
  <c r="K600" i="7" l="1"/>
  <c r="M600" i="7" s="1"/>
  <c r="O599" i="7"/>
  <c r="C599" i="7"/>
  <c r="L599" i="7" s="1"/>
  <c r="N599" i="7" s="1"/>
  <c r="B599" i="7"/>
  <c r="K599" i="7" s="1"/>
  <c r="M599" i="7" s="1"/>
  <c r="O598" i="7" l="1"/>
  <c r="C598" i="7"/>
  <c r="B598" i="7"/>
  <c r="K598" i="7" s="1"/>
  <c r="M598" i="7" s="1"/>
  <c r="L598" i="7"/>
  <c r="N598" i="7" s="1"/>
  <c r="O597" i="7" l="1"/>
  <c r="C597" i="7"/>
  <c r="B597" i="7" s="1"/>
  <c r="K597" i="7" s="1"/>
  <c r="M597" i="7" s="1"/>
  <c r="L597" i="7" l="1"/>
  <c r="N597" i="7" s="1"/>
  <c r="O596" i="7"/>
  <c r="C596" i="7"/>
  <c r="L596" i="7" s="1"/>
  <c r="N596" i="7" s="1"/>
  <c r="B596" i="7"/>
  <c r="K596" i="7" s="1"/>
  <c r="M596" i="7" s="1"/>
  <c r="O595" i="7" l="1"/>
  <c r="C595" i="7"/>
  <c r="B595" i="7" s="1"/>
  <c r="K595" i="7" s="1"/>
  <c r="M595" i="7" s="1"/>
  <c r="L595" i="7" l="1"/>
  <c r="N595" i="7" s="1"/>
  <c r="O594" i="7"/>
  <c r="C594" i="7"/>
  <c r="B594" i="7"/>
  <c r="K594" i="7" s="1"/>
  <c r="M594" i="7" s="1"/>
  <c r="L594" i="7"/>
  <c r="N594" i="7" s="1"/>
  <c r="O593" i="7" l="1"/>
  <c r="C593" i="7"/>
  <c r="B593" i="7" s="1"/>
  <c r="K593" i="7" s="1"/>
  <c r="M593" i="7" s="1"/>
  <c r="L593" i="7" l="1"/>
  <c r="N593" i="7" s="1"/>
  <c r="O592" i="7"/>
  <c r="C592" i="7"/>
  <c r="B592" i="7"/>
  <c r="K592" i="7" s="1"/>
  <c r="M592" i="7" s="1"/>
  <c r="L592" i="7"/>
  <c r="N592" i="7"/>
  <c r="O591" i="7" l="1"/>
  <c r="C591" i="7"/>
  <c r="L591" i="7" s="1"/>
  <c r="N591" i="7" s="1"/>
  <c r="B591" i="7"/>
  <c r="K591" i="7" s="1"/>
  <c r="M591" i="7" s="1"/>
  <c r="O590" i="7" l="1"/>
  <c r="C590" i="7"/>
  <c r="B590" i="7" s="1"/>
  <c r="K590" i="7" s="1"/>
  <c r="M590" i="7" s="1"/>
  <c r="L590" i="7" l="1"/>
  <c r="N590" i="7" s="1"/>
  <c r="O589" i="7"/>
  <c r="C589" i="7"/>
  <c r="B589" i="7" s="1"/>
  <c r="K589" i="7" s="1"/>
  <c r="M589" i="7" s="1"/>
  <c r="L589" i="7" l="1"/>
  <c r="N589" i="7" s="1"/>
  <c r="O588" i="7"/>
  <c r="N588" i="7"/>
  <c r="C588" i="7"/>
  <c r="B588" i="7"/>
  <c r="K588" i="7" s="1"/>
  <c r="M588" i="7" s="1"/>
  <c r="L588" i="7"/>
  <c r="O587" i="7" l="1"/>
  <c r="C587" i="7"/>
  <c r="B587" i="7"/>
  <c r="K587" i="7" s="1"/>
  <c r="M587" i="7" s="1"/>
  <c r="L587" i="7" l="1"/>
  <c r="N587" i="7" s="1"/>
  <c r="O586" i="7"/>
  <c r="C586" i="7"/>
  <c r="L586" i="7" s="1"/>
  <c r="N586" i="7" s="1"/>
  <c r="B586" i="7"/>
  <c r="K586" i="7" s="1"/>
  <c r="M586" i="7" s="1"/>
  <c r="O585" i="7" l="1"/>
  <c r="C585" i="7"/>
  <c r="B585" i="7"/>
  <c r="K585" i="7" s="1"/>
  <c r="M585" i="7" s="1"/>
  <c r="L585" i="7"/>
  <c r="N585" i="7" s="1"/>
  <c r="O584" i="7" l="1"/>
  <c r="C584" i="7"/>
  <c r="B584" i="7" s="1"/>
  <c r="K584" i="7" s="1"/>
  <c r="M584" i="7" s="1"/>
  <c r="L584" i="7" l="1"/>
  <c r="N584" i="7" s="1"/>
  <c r="C581" i="7"/>
  <c r="O583" i="7" l="1"/>
  <c r="C583" i="7"/>
  <c r="B583" i="7"/>
  <c r="K583" i="7" s="1"/>
  <c r="M583" i="7" s="1"/>
  <c r="L583" i="7"/>
  <c r="N583" i="7" s="1"/>
  <c r="O582" i="7" l="1"/>
  <c r="C582" i="7"/>
  <c r="B582" i="7" s="1"/>
  <c r="O581" i="7" l="1"/>
  <c r="B581" i="7"/>
  <c r="O580" i="7" l="1"/>
  <c r="C580" i="7"/>
  <c r="B580" i="7"/>
  <c r="O579" i="7" l="1"/>
  <c r="C579" i="7"/>
  <c r="B579" i="7"/>
  <c r="O578" i="7" l="1"/>
  <c r="C578" i="7"/>
  <c r="B578" i="7" s="1"/>
  <c r="O577" i="7" l="1"/>
  <c r="C577" i="7"/>
  <c r="B577" i="7" s="1"/>
  <c r="C576" i="7" l="1"/>
  <c r="O576" i="7"/>
  <c r="B576" i="7"/>
  <c r="O575" i="7" l="1"/>
  <c r="C575" i="7"/>
  <c r="B575" i="7" s="1"/>
  <c r="O574" i="7" l="1"/>
  <c r="C574" i="7"/>
  <c r="B574" i="7" s="1"/>
  <c r="K626" i="7" s="1"/>
  <c r="M626" i="7" s="1"/>
  <c r="O573" i="7"/>
  <c r="C573" i="7"/>
  <c r="B573" i="7"/>
  <c r="K625" i="7" s="1"/>
  <c r="M625" i="7" s="1"/>
  <c r="O572" i="7" l="1"/>
  <c r="C572" i="7"/>
  <c r="C570" i="7"/>
  <c r="B572" i="7" l="1"/>
  <c r="O571" i="7"/>
  <c r="C571" i="7"/>
  <c r="B571" i="7"/>
  <c r="O570" i="7" l="1"/>
  <c r="B570" i="7"/>
  <c r="O569" i="7" l="1"/>
  <c r="C569" i="7"/>
  <c r="B569" i="7"/>
  <c r="O568" i="7" l="1"/>
  <c r="C568" i="7"/>
  <c r="B568" i="7" l="1"/>
  <c r="C565" i="7"/>
  <c r="O567" i="7"/>
  <c r="C567" i="7"/>
  <c r="B567" i="7" s="1"/>
  <c r="C563" i="7" l="1"/>
  <c r="C562" i="7"/>
  <c r="O566" i="7"/>
  <c r="C566" i="7"/>
  <c r="B566" i="7" l="1"/>
  <c r="O565" i="7"/>
  <c r="O564" i="7"/>
  <c r="C564" i="7"/>
  <c r="B565" i="7" l="1"/>
  <c r="B564" i="7"/>
  <c r="O563" i="7"/>
  <c r="C561" i="7"/>
  <c r="B563" i="7" l="1"/>
  <c r="O562" i="7"/>
  <c r="B562" i="7"/>
  <c r="L414" i="7" l="1"/>
  <c r="N414" i="7" s="1"/>
  <c r="L416" i="7" l="1"/>
  <c r="N416" i="7" s="1"/>
  <c r="L417" i="7"/>
  <c r="N417" i="7"/>
  <c r="L418" i="7"/>
  <c r="N418" i="7" s="1"/>
  <c r="L419" i="7"/>
  <c r="N419" i="7"/>
  <c r="L420" i="7"/>
  <c r="N420" i="7" s="1"/>
  <c r="L421" i="7"/>
  <c r="N421" i="7" s="1"/>
  <c r="L422" i="7"/>
  <c r="N422" i="7" s="1"/>
  <c r="L423" i="7"/>
  <c r="N423" i="7" s="1"/>
  <c r="L424" i="7"/>
  <c r="N424" i="7" s="1"/>
  <c r="L425" i="7"/>
  <c r="N425" i="7" s="1"/>
  <c r="L426" i="7"/>
  <c r="N426" i="7" s="1"/>
  <c r="L427" i="7"/>
  <c r="N427" i="7"/>
  <c r="L428" i="7"/>
  <c r="N428" i="7" s="1"/>
  <c r="L429" i="7"/>
  <c r="N429" i="7"/>
  <c r="L430" i="7"/>
  <c r="N430" i="7" s="1"/>
  <c r="L431" i="7"/>
  <c r="N431" i="7"/>
  <c r="L432" i="7"/>
  <c r="N432" i="7" s="1"/>
  <c r="L433" i="7"/>
  <c r="N433" i="7"/>
  <c r="L434" i="7"/>
  <c r="N434" i="7" s="1"/>
  <c r="L435" i="7"/>
  <c r="N435" i="7"/>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O560" i="7"/>
  <c r="C560" i="7"/>
  <c r="C558" i="7"/>
  <c r="B560" i="7" l="1"/>
  <c r="O559" i="7"/>
  <c r="C559" i="7"/>
  <c r="B559" i="7" l="1"/>
  <c r="O558" i="7"/>
  <c r="B558" i="7"/>
  <c r="O557" i="7" l="1"/>
  <c r="C557" i="7"/>
  <c r="B557" i="7" l="1"/>
  <c r="O556" i="7"/>
  <c r="C556" i="7"/>
  <c r="B556" i="7" l="1"/>
  <c r="O555" i="7"/>
  <c r="C555" i="7"/>
  <c r="B555" i="7"/>
  <c r="O554" i="7" l="1"/>
  <c r="C554" i="7"/>
  <c r="B554" i="7"/>
  <c r="O553" i="7" l="1"/>
  <c r="C553" i="7"/>
  <c r="C551" i="7"/>
  <c r="L551" i="7" s="1"/>
  <c r="N551" i="7" s="1"/>
  <c r="B553" i="7" l="1"/>
  <c r="O552" i="7"/>
  <c r="C552" i="7"/>
  <c r="L552" i="7" s="1"/>
  <c r="N552" i="7" s="1"/>
  <c r="B552" i="7" l="1"/>
  <c r="O551" i="7"/>
  <c r="B551" i="7" l="1"/>
  <c r="O550" i="7"/>
  <c r="C550" i="7"/>
  <c r="L550" i="7" s="1"/>
  <c r="N550" i="7" s="1"/>
  <c r="B550" i="7" l="1"/>
  <c r="O549" i="7"/>
  <c r="C549" i="7"/>
  <c r="L549" i="7" s="1"/>
  <c r="N549" i="7" s="1"/>
  <c r="B549" i="7" l="1"/>
  <c r="O548" i="7"/>
  <c r="C548" i="7"/>
  <c r="L548" i="7" s="1"/>
  <c r="N548" i="7" s="1"/>
  <c r="B548" i="7" l="1"/>
  <c r="O547" i="7"/>
  <c r="C547" i="7"/>
  <c r="B547" i="7" l="1"/>
  <c r="L547" i="7"/>
  <c r="N547" i="7" s="1"/>
  <c r="O546" i="7"/>
  <c r="C546" i="7"/>
  <c r="B546" i="7" l="1"/>
  <c r="L546" i="7"/>
  <c r="N546" i="7" s="1"/>
  <c r="O545" i="7"/>
  <c r="C545" i="7"/>
  <c r="L545" i="7" s="1"/>
  <c r="N545" i="7" s="1"/>
  <c r="B545" i="7" l="1"/>
  <c r="O544" i="7"/>
  <c r="C544" i="7"/>
  <c r="L544" i="7" s="1"/>
  <c r="N544" i="7" s="1"/>
  <c r="B544" i="7" l="1"/>
  <c r="O543" i="7"/>
  <c r="C543" i="7"/>
  <c r="L543" i="7" s="1"/>
  <c r="N543" i="7" s="1"/>
  <c r="B543" i="7" l="1"/>
  <c r="O542" i="7"/>
  <c r="C542" i="7"/>
  <c r="C540" i="7"/>
  <c r="L540" i="7" s="1"/>
  <c r="N540" i="7" s="1"/>
  <c r="B542" i="7" l="1"/>
  <c r="L542" i="7"/>
  <c r="N542" i="7" s="1"/>
  <c r="O541" i="7"/>
  <c r="C541" i="7"/>
  <c r="L541" i="7" s="1"/>
  <c r="N541" i="7" s="1"/>
  <c r="B541" i="7" l="1"/>
  <c r="C539" i="7"/>
  <c r="L539" i="7" s="1"/>
  <c r="N539" i="7" s="1"/>
  <c r="O540" i="7" l="1"/>
  <c r="B540" i="7" l="1"/>
  <c r="O539" i="7"/>
  <c r="B539" i="7" l="1"/>
  <c r="O538" i="7"/>
  <c r="C538" i="7"/>
  <c r="L538" i="7" s="1"/>
  <c r="N538" i="7" s="1"/>
  <c r="B538" i="7" l="1"/>
  <c r="O537" i="7"/>
  <c r="C537" i="7"/>
  <c r="L537" i="7" s="1"/>
  <c r="N537" i="7" s="1"/>
  <c r="B537" i="7" l="1"/>
  <c r="C536" i="7"/>
  <c r="L536" i="7" s="1"/>
  <c r="N536" i="7" s="1"/>
  <c r="O536" i="7"/>
  <c r="B536" i="7" l="1"/>
  <c r="O535" i="7"/>
  <c r="C535" i="7"/>
  <c r="L535" i="7" s="1"/>
  <c r="N535" i="7" s="1"/>
  <c r="B535" i="7" l="1"/>
  <c r="O534" i="7"/>
  <c r="C534" i="7"/>
  <c r="L534" i="7" s="1"/>
  <c r="N534" i="7" s="1"/>
  <c r="C532" i="7"/>
  <c r="L532" i="7" s="1"/>
  <c r="N532" i="7" s="1"/>
  <c r="B534" i="7" l="1"/>
  <c r="O533" i="7"/>
  <c r="C533" i="7"/>
  <c r="L533" i="7" s="1"/>
  <c r="N533" i="7" s="1"/>
  <c r="B533" i="7" l="1"/>
  <c r="O532" i="7"/>
  <c r="B532" i="7"/>
  <c r="O531" i="7" l="1"/>
  <c r="C531" i="7"/>
  <c r="L531" i="7" s="1"/>
  <c r="N531" i="7" s="1"/>
  <c r="B531" i="7" l="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<sst xmlns="http://schemas.openxmlformats.org/spreadsheetml/2006/main" count="35" uniqueCount="28">
  <si>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</si>
  <si>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</si>
  <si>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</si>
  <si>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</si>
  <si>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</si>
  <si>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</si>
  <si>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</si>
  <si>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</si>
  <si>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</si>
  <si>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</si>
  <si>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</si>
  <si>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</si>
  <si>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</si>
  <si>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</si>
  <si>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</si>
  <si>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</si>
  <si>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</si>
  <si>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</si>
  <si>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</si>
  <si>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</si>
  <si>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</si>
  <si>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state and federal legislative changes. This, compounded with unprecedented surge in initial claims, may</t>
  </si>
  <si>
    <t>lead to challenges when trying to compare this data to historical norms or trends.</t>
  </si>
  <si>
    <t>Report for Week Ending</t>
  </si>
  <si>
    <t>https://oui.doleta.gov/unemploy/DataDashboard.asp</t>
  </si>
  <si>
    <t xml:space="preserve">NOTE: The Arizona Department of Economic Security (DES) is updating its systems to comply with  all new </t>
  </si>
  <si>
    <t>https://des.az.gov/media-center/ui-covid-media-kit</t>
  </si>
  <si>
    <t>Link to DES website for UI COVID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</si>
</sst>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8"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
      <b/>
      <i/>
      <sz val="11"/>
      <color indexed="8"/>
      <name val="Calibri"/>
      <family val="2"/>
      <scheme val="minor"/>
    </font>
    <font>
      <b/>
      <i/>
      <sz val="11"/>
      <color rgb="FF222222"/>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32">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3" fontId="33" fillId="0" borderId="0" xfId="90" applyNumberFormat="1" applyAlignment="1">
      <alignment vertical="center"/>
    </xf>
    <xf numFmtId="0" fontId="29" fillId="25" borderId="0" xfId="0" applyFont="1" applyFill="1" applyBorder="1" applyAlignment="1">
      <alignment horizontal="center" vertical="center"/>
    </xf>
    <xf numFmtId="0" fontId="0" fillId="0" borderId="0" xfId="0" applyAlignment="1">
      <alignment horizontal="center" vertical="center"/>
    </xf>
    <xf numFmtId="3" fontId="36" fillId="0" borderId="0" xfId="0" applyNumberFormat="1" applyFont="1" applyAlignment="1">
      <alignment vertical="center"/>
    </xf>
    <xf numFmtId="0" fontId="0" fillId="0" borderId="0" xfId="0" applyAlignment="1">
      <alignment vertical="center"/>
    </xf>
    <xf numFmtId="3" fontId="36" fillId="0" borderId="0" xfId="0" quotePrefix="1" applyNumberFormat="1" applyFont="1" applyAlignment="1">
      <alignment vertical="center"/>
    </xf>
    <xf numFmtId="0" fontId="37" fillId="0" borderId="0" xfId="0" applyFont="1" applyAlignment="1"/>
    <xf numFmtId="0" fontId="0" fillId="0" borderId="0" xfId="0" applyFont="1" applyAlignment="1"/>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Report!$A$391:$A$652</c:f>
              <c:numCache>
                <c:formatCode>m/d/yy;@</c:formatCode>
                <c:ptCount val="262"/>
                <c:pt idx="0">
                  <c:v>42574</c:v>
                </c:pt>
                <c:pt idx="1">
                  <c:v>42581</c:v>
                </c:pt>
                <c:pt idx="2">
                  <c:v>42588</c:v>
                </c:pt>
                <c:pt idx="3">
                  <c:v>42595</c:v>
                </c:pt>
                <c:pt idx="4">
                  <c:v>42602</c:v>
                </c:pt>
                <c:pt idx="5">
                  <c:v>42609</c:v>
                </c:pt>
                <c:pt idx="6">
                  <c:v>42616</c:v>
                </c:pt>
                <c:pt idx="7">
                  <c:v>42623</c:v>
                </c:pt>
                <c:pt idx="8">
                  <c:v>42630</c:v>
                </c:pt>
                <c:pt idx="9">
                  <c:v>42637</c:v>
                </c:pt>
                <c:pt idx="10">
                  <c:v>42644</c:v>
                </c:pt>
                <c:pt idx="11">
                  <c:v>42651</c:v>
                </c:pt>
                <c:pt idx="12">
                  <c:v>42658</c:v>
                </c:pt>
                <c:pt idx="13">
                  <c:v>42665</c:v>
                </c:pt>
                <c:pt idx="14">
                  <c:v>42672</c:v>
                </c:pt>
                <c:pt idx="15">
                  <c:v>42679</c:v>
                </c:pt>
                <c:pt idx="16">
                  <c:v>42686</c:v>
                </c:pt>
                <c:pt idx="17">
                  <c:v>42693</c:v>
                </c:pt>
                <c:pt idx="18">
                  <c:v>42700</c:v>
                </c:pt>
                <c:pt idx="19">
                  <c:v>42707</c:v>
                </c:pt>
                <c:pt idx="20">
                  <c:v>42714</c:v>
                </c:pt>
                <c:pt idx="21">
                  <c:v>42721</c:v>
                </c:pt>
                <c:pt idx="22">
                  <c:v>42728</c:v>
                </c:pt>
                <c:pt idx="23">
                  <c:v>42735</c:v>
                </c:pt>
                <c:pt idx="24">
                  <c:v>42742</c:v>
                </c:pt>
                <c:pt idx="25">
                  <c:v>42749</c:v>
                </c:pt>
                <c:pt idx="26">
                  <c:v>42756</c:v>
                </c:pt>
                <c:pt idx="27">
                  <c:v>42763</c:v>
                </c:pt>
                <c:pt idx="28">
                  <c:v>42770</c:v>
                </c:pt>
                <c:pt idx="29">
                  <c:v>42777</c:v>
                </c:pt>
                <c:pt idx="30">
                  <c:v>42784</c:v>
                </c:pt>
                <c:pt idx="31">
                  <c:v>42791</c:v>
                </c:pt>
                <c:pt idx="32">
                  <c:v>42798</c:v>
                </c:pt>
                <c:pt idx="33">
                  <c:v>42805</c:v>
                </c:pt>
                <c:pt idx="34">
                  <c:v>42812</c:v>
                </c:pt>
                <c:pt idx="35">
                  <c:v>42819</c:v>
                </c:pt>
                <c:pt idx="36">
                  <c:v>42826</c:v>
                </c:pt>
                <c:pt idx="37">
                  <c:v>42833</c:v>
                </c:pt>
                <c:pt idx="38">
                  <c:v>42840</c:v>
                </c:pt>
                <c:pt idx="39">
                  <c:v>42847</c:v>
                </c:pt>
                <c:pt idx="40">
                  <c:v>42854</c:v>
                </c:pt>
                <c:pt idx="41">
                  <c:v>42861</c:v>
                </c:pt>
                <c:pt idx="42">
                  <c:v>42868</c:v>
                </c:pt>
                <c:pt idx="43">
                  <c:v>42875</c:v>
                </c:pt>
                <c:pt idx="44">
                  <c:v>42882</c:v>
                </c:pt>
                <c:pt idx="45">
                  <c:v>42889</c:v>
                </c:pt>
                <c:pt idx="46">
                  <c:v>42896</c:v>
                </c:pt>
                <c:pt idx="47">
                  <c:v>42903</c:v>
                </c:pt>
                <c:pt idx="48">
                  <c:v>42910</c:v>
                </c:pt>
                <c:pt idx="49">
                  <c:v>42917</c:v>
                </c:pt>
                <c:pt idx="50">
                  <c:v>42924</c:v>
                </c:pt>
                <c:pt idx="51">
                  <c:v>42931</c:v>
                </c:pt>
                <c:pt idx="52">
                  <c:v>42938</c:v>
                </c:pt>
                <c:pt idx="53">
                  <c:v>42945</c:v>
                </c:pt>
                <c:pt idx="54">
                  <c:v>42952</c:v>
                </c:pt>
                <c:pt idx="55">
                  <c:v>42959</c:v>
                </c:pt>
                <c:pt idx="56">
                  <c:v>42966</c:v>
                </c:pt>
                <c:pt idx="57">
                  <c:v>42973</c:v>
                </c:pt>
                <c:pt idx="58">
                  <c:v>42980</c:v>
                </c:pt>
                <c:pt idx="59">
                  <c:v>42987</c:v>
                </c:pt>
                <c:pt idx="60">
                  <c:v>42994</c:v>
                </c:pt>
                <c:pt idx="61">
                  <c:v>43001</c:v>
                </c:pt>
                <c:pt idx="62">
                  <c:v>43008</c:v>
                </c:pt>
                <c:pt idx="63">
                  <c:v>43015</c:v>
                </c:pt>
                <c:pt idx="64">
                  <c:v>43022</c:v>
                </c:pt>
                <c:pt idx="65">
                  <c:v>43029</c:v>
                </c:pt>
                <c:pt idx="66">
                  <c:v>43036</c:v>
                </c:pt>
                <c:pt idx="67">
                  <c:v>43043</c:v>
                </c:pt>
                <c:pt idx="68">
                  <c:v>43050</c:v>
                </c:pt>
                <c:pt idx="69">
                  <c:v>43057</c:v>
                </c:pt>
                <c:pt idx="70">
                  <c:v>43064</c:v>
                </c:pt>
                <c:pt idx="71">
                  <c:v>43071</c:v>
                </c:pt>
                <c:pt idx="72">
                  <c:v>43078</c:v>
                </c:pt>
                <c:pt idx="73">
                  <c:v>43085</c:v>
                </c:pt>
                <c:pt idx="74">
                  <c:v>43092</c:v>
                </c:pt>
                <c:pt idx="75">
                  <c:v>43099</c:v>
                </c:pt>
                <c:pt idx="76">
                  <c:v>43106</c:v>
                </c:pt>
                <c:pt idx="77">
                  <c:v>43113</c:v>
                </c:pt>
                <c:pt idx="78">
                  <c:v>43120</c:v>
                </c:pt>
                <c:pt idx="79">
                  <c:v>43127</c:v>
                </c:pt>
                <c:pt idx="80">
                  <c:v>43134</c:v>
                </c:pt>
                <c:pt idx="81">
                  <c:v>43141</c:v>
                </c:pt>
                <c:pt idx="82">
                  <c:v>43148</c:v>
                </c:pt>
                <c:pt idx="83">
                  <c:v>43155</c:v>
                </c:pt>
                <c:pt idx="84">
                  <c:v>43162</c:v>
                </c:pt>
                <c:pt idx="85">
                  <c:v>43169</c:v>
                </c:pt>
                <c:pt idx="86">
                  <c:v>43176</c:v>
                </c:pt>
                <c:pt idx="87">
                  <c:v>43183</c:v>
                </c:pt>
                <c:pt idx="88">
                  <c:v>43190</c:v>
                </c:pt>
                <c:pt idx="89">
                  <c:v>43197</c:v>
                </c:pt>
                <c:pt idx="90">
                  <c:v>43204</c:v>
                </c:pt>
                <c:pt idx="91">
                  <c:v>43211</c:v>
                </c:pt>
                <c:pt idx="92">
                  <c:v>43218</c:v>
                </c:pt>
                <c:pt idx="93">
                  <c:v>43225</c:v>
                </c:pt>
                <c:pt idx="94">
                  <c:v>43232</c:v>
                </c:pt>
                <c:pt idx="95">
                  <c:v>43239</c:v>
                </c:pt>
                <c:pt idx="96">
                  <c:v>43246</c:v>
                </c:pt>
                <c:pt idx="97">
                  <c:v>43253</c:v>
                </c:pt>
                <c:pt idx="98">
                  <c:v>43260</c:v>
                </c:pt>
                <c:pt idx="99">
                  <c:v>43267</c:v>
                </c:pt>
                <c:pt idx="100">
                  <c:v>43274</c:v>
                </c:pt>
                <c:pt idx="101">
                  <c:v>43281</c:v>
                </c:pt>
                <c:pt idx="102">
                  <c:v>43288</c:v>
                </c:pt>
                <c:pt idx="103">
                  <c:v>43295</c:v>
                </c:pt>
                <c:pt idx="104">
                  <c:v>43302</c:v>
                </c:pt>
                <c:pt idx="105">
                  <c:v>43309</c:v>
                </c:pt>
                <c:pt idx="106">
                  <c:v>43316</c:v>
                </c:pt>
                <c:pt idx="107">
                  <c:v>43323</c:v>
                </c:pt>
                <c:pt idx="108">
                  <c:v>43330</c:v>
                </c:pt>
                <c:pt idx="109">
                  <c:v>43337</c:v>
                </c:pt>
                <c:pt idx="110">
                  <c:v>43344</c:v>
                </c:pt>
                <c:pt idx="111">
                  <c:v>43351</c:v>
                </c:pt>
                <c:pt idx="112">
                  <c:v>43358</c:v>
                </c:pt>
                <c:pt idx="113">
                  <c:v>43365</c:v>
                </c:pt>
                <c:pt idx="114">
                  <c:v>43372</c:v>
                </c:pt>
                <c:pt idx="115">
                  <c:v>43379</c:v>
                </c:pt>
                <c:pt idx="116">
                  <c:v>43386</c:v>
                </c:pt>
                <c:pt idx="117">
                  <c:v>43393</c:v>
                </c:pt>
                <c:pt idx="118">
                  <c:v>43400</c:v>
                </c:pt>
                <c:pt idx="119">
                  <c:v>43407</c:v>
                </c:pt>
                <c:pt idx="120">
                  <c:v>43414</c:v>
                </c:pt>
                <c:pt idx="121">
                  <c:v>43421</c:v>
                </c:pt>
                <c:pt idx="122">
                  <c:v>43428</c:v>
                </c:pt>
                <c:pt idx="123">
                  <c:v>43435</c:v>
                </c:pt>
                <c:pt idx="124">
                  <c:v>43442</c:v>
                </c:pt>
                <c:pt idx="125">
                  <c:v>43449</c:v>
                </c:pt>
                <c:pt idx="126">
                  <c:v>43456</c:v>
                </c:pt>
                <c:pt idx="127">
                  <c:v>43463</c:v>
                </c:pt>
                <c:pt idx="128">
                  <c:v>43470</c:v>
                </c:pt>
                <c:pt idx="129">
                  <c:v>43477</c:v>
                </c:pt>
                <c:pt idx="130">
                  <c:v>43484</c:v>
                </c:pt>
                <c:pt idx="131">
                  <c:v>43491</c:v>
                </c:pt>
                <c:pt idx="132">
                  <c:v>43498</c:v>
                </c:pt>
                <c:pt idx="133">
                  <c:v>43505</c:v>
                </c:pt>
                <c:pt idx="134">
                  <c:v>43512</c:v>
                </c:pt>
                <c:pt idx="135">
                  <c:v>43519</c:v>
                </c:pt>
                <c:pt idx="136">
                  <c:v>43526</c:v>
                </c:pt>
                <c:pt idx="137">
                  <c:v>43533</c:v>
                </c:pt>
                <c:pt idx="138">
                  <c:v>43540</c:v>
                </c:pt>
                <c:pt idx="139">
                  <c:v>43547</c:v>
                </c:pt>
                <c:pt idx="140">
                  <c:v>43554</c:v>
                </c:pt>
                <c:pt idx="141">
                  <c:v>43561</c:v>
                </c:pt>
                <c:pt idx="142">
                  <c:v>43568</c:v>
                </c:pt>
                <c:pt idx="143">
                  <c:v>43575</c:v>
                </c:pt>
                <c:pt idx="144">
                  <c:v>43582</c:v>
                </c:pt>
                <c:pt idx="145">
                  <c:v>43589</c:v>
                </c:pt>
                <c:pt idx="146">
                  <c:v>43596</c:v>
                </c:pt>
                <c:pt idx="147">
                  <c:v>43603</c:v>
                </c:pt>
                <c:pt idx="148">
                  <c:v>43610</c:v>
                </c:pt>
                <c:pt idx="149">
                  <c:v>43617</c:v>
                </c:pt>
                <c:pt idx="150">
                  <c:v>43624</c:v>
                </c:pt>
                <c:pt idx="151">
                  <c:v>43631</c:v>
                </c:pt>
                <c:pt idx="152">
                  <c:v>43638</c:v>
                </c:pt>
                <c:pt idx="153">
                  <c:v>43645</c:v>
                </c:pt>
                <c:pt idx="154">
                  <c:v>43652</c:v>
                </c:pt>
                <c:pt idx="155">
                  <c:v>43659</c:v>
                </c:pt>
                <c:pt idx="156">
                  <c:v>43666</c:v>
                </c:pt>
                <c:pt idx="157">
                  <c:v>43673</c:v>
                </c:pt>
                <c:pt idx="158">
                  <c:v>43680</c:v>
                </c:pt>
                <c:pt idx="159">
                  <c:v>43687</c:v>
                </c:pt>
                <c:pt idx="160">
                  <c:v>43694</c:v>
                </c:pt>
                <c:pt idx="161">
                  <c:v>43701</c:v>
                </c:pt>
                <c:pt idx="162">
                  <c:v>43708</c:v>
                </c:pt>
                <c:pt idx="163">
                  <c:v>43715</c:v>
                </c:pt>
                <c:pt idx="164">
                  <c:v>43722</c:v>
                </c:pt>
                <c:pt idx="165">
                  <c:v>43729</c:v>
                </c:pt>
                <c:pt idx="166">
                  <c:v>43736</c:v>
                </c:pt>
                <c:pt idx="167">
                  <c:v>43743</c:v>
                </c:pt>
                <c:pt idx="168">
                  <c:v>43750</c:v>
                </c:pt>
                <c:pt idx="169">
                  <c:v>43757</c:v>
                </c:pt>
                <c:pt idx="170">
                  <c:v>43764</c:v>
                </c:pt>
                <c:pt idx="171">
                  <c:v>43771</c:v>
                </c:pt>
                <c:pt idx="172">
                  <c:v>43778</c:v>
                </c:pt>
                <c:pt idx="173">
                  <c:v>43785</c:v>
                </c:pt>
                <c:pt idx="174">
                  <c:v>43792</c:v>
                </c:pt>
                <c:pt idx="175">
                  <c:v>43799</c:v>
                </c:pt>
                <c:pt idx="176">
                  <c:v>43806</c:v>
                </c:pt>
                <c:pt idx="177">
                  <c:v>43813</c:v>
                </c:pt>
                <c:pt idx="178">
                  <c:v>43820</c:v>
                </c:pt>
                <c:pt idx="179">
                  <c:v>43827</c:v>
                </c:pt>
                <c:pt idx="180">
                  <c:v>43834</c:v>
                </c:pt>
                <c:pt idx="181">
                  <c:v>43841</c:v>
                </c:pt>
                <c:pt idx="182">
                  <c:v>43848</c:v>
                </c:pt>
                <c:pt idx="183">
                  <c:v>43855</c:v>
                </c:pt>
                <c:pt idx="184">
                  <c:v>43862</c:v>
                </c:pt>
                <c:pt idx="185">
                  <c:v>43869</c:v>
                </c:pt>
                <c:pt idx="186">
                  <c:v>43876</c:v>
                </c:pt>
                <c:pt idx="187">
                  <c:v>43883</c:v>
                </c:pt>
                <c:pt idx="188">
                  <c:v>43890</c:v>
                </c:pt>
                <c:pt idx="189">
                  <c:v>43897</c:v>
                </c:pt>
                <c:pt idx="190">
                  <c:v>43904</c:v>
                </c:pt>
                <c:pt idx="191">
                  <c:v>43911</c:v>
                </c:pt>
                <c:pt idx="192">
                  <c:v>43918</c:v>
                </c:pt>
                <c:pt idx="193">
                  <c:v>43925</c:v>
                </c:pt>
                <c:pt idx="194">
                  <c:v>43932</c:v>
                </c:pt>
                <c:pt idx="195">
                  <c:v>43939</c:v>
                </c:pt>
                <c:pt idx="196">
                  <c:v>43946</c:v>
                </c:pt>
                <c:pt idx="197">
                  <c:v>43953</c:v>
                </c:pt>
                <c:pt idx="198">
                  <c:v>43960</c:v>
                </c:pt>
                <c:pt idx="199">
                  <c:v>43967</c:v>
                </c:pt>
                <c:pt idx="200">
                  <c:v>43974</c:v>
                </c:pt>
                <c:pt idx="201">
                  <c:v>43981</c:v>
                </c:pt>
                <c:pt idx="202">
                  <c:v>43988</c:v>
                </c:pt>
                <c:pt idx="203">
                  <c:v>43995</c:v>
                </c:pt>
                <c:pt idx="204">
                  <c:v>44002</c:v>
                </c:pt>
                <c:pt idx="205">
                  <c:v>44009</c:v>
                </c:pt>
                <c:pt idx="206">
                  <c:v>44016</c:v>
                </c:pt>
                <c:pt idx="207">
                  <c:v>44023</c:v>
                </c:pt>
                <c:pt idx="208">
                  <c:v>44030</c:v>
                </c:pt>
                <c:pt idx="209">
                  <c:v>44037</c:v>
                </c:pt>
                <c:pt idx="210">
                  <c:v>44044</c:v>
                </c:pt>
                <c:pt idx="211">
                  <c:v>44051</c:v>
                </c:pt>
                <c:pt idx="212">
                  <c:v>44058</c:v>
                </c:pt>
                <c:pt idx="213">
                  <c:v>44065</c:v>
                </c:pt>
                <c:pt idx="214">
                  <c:v>44072</c:v>
                </c:pt>
                <c:pt idx="215">
                  <c:v>44079</c:v>
                </c:pt>
                <c:pt idx="216">
                  <c:v>44086</c:v>
                </c:pt>
                <c:pt idx="217">
                  <c:v>44093</c:v>
                </c:pt>
                <c:pt idx="218">
                  <c:v>44100</c:v>
                </c:pt>
                <c:pt idx="219">
                  <c:v>44107</c:v>
                </c:pt>
                <c:pt idx="220">
                  <c:v>44114</c:v>
                </c:pt>
                <c:pt idx="221">
                  <c:v>44121</c:v>
                </c:pt>
                <c:pt idx="222">
                  <c:v>44128</c:v>
                </c:pt>
                <c:pt idx="223">
                  <c:v>44135</c:v>
                </c:pt>
                <c:pt idx="224">
                  <c:v>44142</c:v>
                </c:pt>
                <c:pt idx="225">
                  <c:v>44149</c:v>
                </c:pt>
                <c:pt idx="226">
                  <c:v>44156</c:v>
                </c:pt>
                <c:pt idx="227">
                  <c:v>44163</c:v>
                </c:pt>
                <c:pt idx="228">
                  <c:v>44170</c:v>
                </c:pt>
                <c:pt idx="229">
                  <c:v>44177</c:v>
                </c:pt>
                <c:pt idx="230">
                  <c:v>44184</c:v>
                </c:pt>
                <c:pt idx="231">
                  <c:v>44191</c:v>
                </c:pt>
                <c:pt idx="232">
                  <c:v>44198</c:v>
                </c:pt>
                <c:pt idx="233">
                  <c:v>44205</c:v>
                </c:pt>
                <c:pt idx="234">
                  <c:v>44212</c:v>
                </c:pt>
                <c:pt idx="235">
                  <c:v>44219</c:v>
                </c:pt>
                <c:pt idx="236">
                  <c:v>44226</c:v>
                </c:pt>
                <c:pt idx="237">
                  <c:v>44233</c:v>
                </c:pt>
                <c:pt idx="238">
                  <c:v>44240</c:v>
                </c:pt>
                <c:pt idx="239">
                  <c:v>44247</c:v>
                </c:pt>
                <c:pt idx="240">
                  <c:v>44254</c:v>
                </c:pt>
                <c:pt idx="241">
                  <c:v>44261</c:v>
                </c:pt>
                <c:pt idx="242">
                  <c:v>44268</c:v>
                </c:pt>
                <c:pt idx="243">
                  <c:v>44275</c:v>
                </c:pt>
                <c:pt idx="244">
                  <c:v>44282</c:v>
                </c:pt>
                <c:pt idx="245">
                  <c:v>44289</c:v>
                </c:pt>
                <c:pt idx="246">
                  <c:v>44296</c:v>
                </c:pt>
                <c:pt idx="247">
                  <c:v>44303</c:v>
                </c:pt>
                <c:pt idx="248">
                  <c:v>44310</c:v>
                </c:pt>
                <c:pt idx="249">
                  <c:v>44317</c:v>
                </c:pt>
                <c:pt idx="250">
                  <c:v>44324</c:v>
                </c:pt>
                <c:pt idx="251">
                  <c:v>44331</c:v>
                </c:pt>
                <c:pt idx="252">
                  <c:v>44338</c:v>
                </c:pt>
                <c:pt idx="253">
                  <c:v>44345</c:v>
                </c:pt>
                <c:pt idx="254">
                  <c:v>44352</c:v>
                </c:pt>
                <c:pt idx="255">
                  <c:v>44359</c:v>
                </c:pt>
                <c:pt idx="256">
                  <c:v>44366</c:v>
                </c:pt>
                <c:pt idx="257">
                  <c:v>44373</c:v>
                </c:pt>
                <c:pt idx="258">
                  <c:v>44380</c:v>
                </c:pt>
                <c:pt idx="259">
                  <c:v>44387</c:v>
                </c:pt>
                <c:pt idx="260">
                  <c:v>44394</c:v>
                </c:pt>
                <c:pt idx="261">
                  <c:v>44401</c:v>
                </c:pt>
              </c:numCache>
            </c:numRef>
          </c:cat>
          <c:val>
            <c:numRef>
              <c:f>Report!$C$391:$C$652</c:f>
              <c:numCache>
                <c:formatCode>#,##0</c:formatCode>
                <c:ptCount val="262"/>
                <c:pt idx="0">
                  <c:v>38219</c:v>
                </c:pt>
                <c:pt idx="1">
                  <c:v>38677</c:v>
                </c:pt>
                <c:pt idx="2">
                  <c:v>37920</c:v>
                </c:pt>
                <c:pt idx="3">
                  <c:v>37502</c:v>
                </c:pt>
                <c:pt idx="4">
                  <c:v>36800</c:v>
                </c:pt>
                <c:pt idx="5">
                  <c:v>35837</c:v>
                </c:pt>
                <c:pt idx="6">
                  <c:v>34579</c:v>
                </c:pt>
                <c:pt idx="7">
                  <c:v>32936</c:v>
                </c:pt>
                <c:pt idx="8">
                  <c:v>32456</c:v>
                </c:pt>
                <c:pt idx="9">
                  <c:v>31343</c:v>
                </c:pt>
                <c:pt idx="10">
                  <c:v>30668</c:v>
                </c:pt>
                <c:pt idx="11">
                  <c:v>29555</c:v>
                </c:pt>
                <c:pt idx="12">
                  <c:v>29134</c:v>
                </c:pt>
                <c:pt idx="13">
                  <c:v>29155</c:v>
                </c:pt>
                <c:pt idx="14">
                  <c:v>28652</c:v>
                </c:pt>
                <c:pt idx="15">
                  <c:v>27985</c:v>
                </c:pt>
                <c:pt idx="16">
                  <c:v>25764</c:v>
                </c:pt>
                <c:pt idx="17">
                  <c:v>28057</c:v>
                </c:pt>
                <c:pt idx="18">
                  <c:v>24860</c:v>
                </c:pt>
                <c:pt idx="19">
                  <c:v>26283</c:v>
                </c:pt>
                <c:pt idx="20">
                  <c:v>24944</c:v>
                </c:pt>
                <c:pt idx="21">
                  <c:v>25608</c:v>
                </c:pt>
                <c:pt idx="22">
                  <c:v>24875</c:v>
                </c:pt>
                <c:pt idx="23">
                  <c:v>25430</c:v>
                </c:pt>
                <c:pt idx="24">
                  <c:v>25244</c:v>
                </c:pt>
                <c:pt idx="25">
                  <c:v>26033</c:v>
                </c:pt>
                <c:pt idx="26">
                  <c:v>25912</c:v>
                </c:pt>
                <c:pt idx="27">
                  <c:v>25994</c:v>
                </c:pt>
                <c:pt idx="28">
                  <c:v>25502</c:v>
                </c:pt>
                <c:pt idx="29">
                  <c:v>25778</c:v>
                </c:pt>
                <c:pt idx="30">
                  <c:v>25961</c:v>
                </c:pt>
                <c:pt idx="31">
                  <c:v>25299</c:v>
                </c:pt>
                <c:pt idx="32">
                  <c:v>25149</c:v>
                </c:pt>
                <c:pt idx="33">
                  <c:v>25006</c:v>
                </c:pt>
                <c:pt idx="34">
                  <c:v>24402</c:v>
                </c:pt>
                <c:pt idx="35">
                  <c:v>24300</c:v>
                </c:pt>
                <c:pt idx="36">
                  <c:v>24321</c:v>
                </c:pt>
                <c:pt idx="37">
                  <c:v>24510</c:v>
                </c:pt>
                <c:pt idx="38">
                  <c:v>25968</c:v>
                </c:pt>
                <c:pt idx="39">
                  <c:v>27879</c:v>
                </c:pt>
                <c:pt idx="40">
                  <c:v>29098</c:v>
                </c:pt>
                <c:pt idx="41">
                  <c:v>30094</c:v>
                </c:pt>
                <c:pt idx="42">
                  <c:v>29416</c:v>
                </c:pt>
                <c:pt idx="43">
                  <c:v>30320</c:v>
                </c:pt>
                <c:pt idx="44">
                  <c:v>29457</c:v>
                </c:pt>
                <c:pt idx="45">
                  <c:v>29366</c:v>
                </c:pt>
                <c:pt idx="46">
                  <c:v>30215</c:v>
                </c:pt>
                <c:pt idx="47">
                  <c:v>30703</c:v>
                </c:pt>
                <c:pt idx="48">
                  <c:v>30913</c:v>
                </c:pt>
                <c:pt idx="49">
                  <c:v>31638</c:v>
                </c:pt>
                <c:pt idx="50">
                  <c:v>31145</c:v>
                </c:pt>
                <c:pt idx="51">
                  <c:v>34178</c:v>
                </c:pt>
                <c:pt idx="52">
                  <c:v>34213</c:v>
                </c:pt>
                <c:pt idx="53">
                  <c:v>35068</c:v>
                </c:pt>
                <c:pt idx="54">
                  <c:v>34653</c:v>
                </c:pt>
                <c:pt idx="55">
                  <c:v>34329</c:v>
                </c:pt>
                <c:pt idx="56">
                  <c:v>33451</c:v>
                </c:pt>
                <c:pt idx="57">
                  <c:v>33056</c:v>
                </c:pt>
                <c:pt idx="58">
                  <c:v>31730</c:v>
                </c:pt>
                <c:pt idx="59">
                  <c:v>30376</c:v>
                </c:pt>
                <c:pt idx="60">
                  <c:v>29534</c:v>
                </c:pt>
                <c:pt idx="61">
                  <c:v>28688</c:v>
                </c:pt>
                <c:pt idx="62">
                  <c:v>27707</c:v>
                </c:pt>
                <c:pt idx="63">
                  <c:v>27229</c:v>
                </c:pt>
                <c:pt idx="64">
                  <c:v>26374</c:v>
                </c:pt>
                <c:pt idx="65">
                  <c:v>26206</c:v>
                </c:pt>
                <c:pt idx="66">
                  <c:v>25482</c:v>
                </c:pt>
                <c:pt idx="67">
                  <c:v>24756</c:v>
                </c:pt>
                <c:pt idx="68">
                  <c:v>22932</c:v>
                </c:pt>
                <c:pt idx="69">
                  <c:v>25027</c:v>
                </c:pt>
                <c:pt idx="70">
                  <c:v>21907</c:v>
                </c:pt>
                <c:pt idx="71">
                  <c:v>23026</c:v>
                </c:pt>
                <c:pt idx="72">
                  <c:v>21848</c:v>
                </c:pt>
                <c:pt idx="73">
                  <c:v>22497</c:v>
                </c:pt>
                <c:pt idx="74">
                  <c:v>21673</c:v>
                </c:pt>
                <c:pt idx="75">
                  <c:v>21706</c:v>
                </c:pt>
                <c:pt idx="76">
                  <c:v>22035</c:v>
                </c:pt>
                <c:pt idx="77">
                  <c:v>22503</c:v>
                </c:pt>
                <c:pt idx="78">
                  <c:v>21984</c:v>
                </c:pt>
                <c:pt idx="79">
                  <c:v>22637</c:v>
                </c:pt>
                <c:pt idx="80">
                  <c:v>22328</c:v>
                </c:pt>
                <c:pt idx="81">
                  <c:v>22559</c:v>
                </c:pt>
                <c:pt idx="82">
                  <c:v>22572</c:v>
                </c:pt>
                <c:pt idx="83">
                  <c:v>22408</c:v>
                </c:pt>
                <c:pt idx="84">
                  <c:v>21868</c:v>
                </c:pt>
                <c:pt idx="85">
                  <c:v>22037</c:v>
                </c:pt>
                <c:pt idx="86">
                  <c:v>21497</c:v>
                </c:pt>
                <c:pt idx="87">
                  <c:v>21951</c:v>
                </c:pt>
                <c:pt idx="88">
                  <c:v>21642</c:v>
                </c:pt>
                <c:pt idx="89">
                  <c:v>21709</c:v>
                </c:pt>
                <c:pt idx="90">
                  <c:v>22970</c:v>
                </c:pt>
                <c:pt idx="91">
                  <c:v>24835</c:v>
                </c:pt>
                <c:pt idx="92">
                  <c:v>26390</c:v>
                </c:pt>
                <c:pt idx="93">
                  <c:v>27398</c:v>
                </c:pt>
                <c:pt idx="94">
                  <c:v>27257</c:v>
                </c:pt>
                <c:pt idx="95">
                  <c:v>27631</c:v>
                </c:pt>
                <c:pt idx="96">
                  <c:v>27506</c:v>
                </c:pt>
                <c:pt idx="97">
                  <c:v>27716</c:v>
                </c:pt>
                <c:pt idx="98">
                  <c:v>27928</c:v>
                </c:pt>
                <c:pt idx="99">
                  <c:v>28555</c:v>
                </c:pt>
                <c:pt idx="100">
                  <c:v>28321</c:v>
                </c:pt>
                <c:pt idx="101">
                  <c:v>29042</c:v>
                </c:pt>
                <c:pt idx="102">
                  <c:v>28896</c:v>
                </c:pt>
                <c:pt idx="103">
                  <c:v>31210</c:v>
                </c:pt>
                <c:pt idx="104">
                  <c:v>31670</c:v>
                </c:pt>
                <c:pt idx="105">
                  <c:v>32241</c:v>
                </c:pt>
                <c:pt idx="106">
                  <c:v>31764</c:v>
                </c:pt>
                <c:pt idx="107">
                  <c:v>31366</c:v>
                </c:pt>
                <c:pt idx="108">
                  <c:v>30477</c:v>
                </c:pt>
                <c:pt idx="109">
                  <c:v>30176</c:v>
                </c:pt>
                <c:pt idx="110">
                  <c:v>28846</c:v>
                </c:pt>
                <c:pt idx="111">
                  <c:v>27711</c:v>
                </c:pt>
                <c:pt idx="112">
                  <c:v>26624</c:v>
                </c:pt>
                <c:pt idx="113">
                  <c:v>26035</c:v>
                </c:pt>
                <c:pt idx="114">
                  <c:v>25212</c:v>
                </c:pt>
                <c:pt idx="115">
                  <c:v>24459</c:v>
                </c:pt>
                <c:pt idx="116">
                  <c:v>23767</c:v>
                </c:pt>
                <c:pt idx="117">
                  <c:v>23616</c:v>
                </c:pt>
                <c:pt idx="118">
                  <c:v>22679</c:v>
                </c:pt>
                <c:pt idx="119">
                  <c:v>22101</c:v>
                </c:pt>
                <c:pt idx="120">
                  <c:v>21715</c:v>
                </c:pt>
                <c:pt idx="121">
                  <c:v>20873</c:v>
                </c:pt>
                <c:pt idx="122">
                  <c:v>19444</c:v>
                </c:pt>
                <c:pt idx="123">
                  <c:v>20107</c:v>
                </c:pt>
                <c:pt idx="124">
                  <c:v>19143</c:v>
                </c:pt>
                <c:pt idx="125">
                  <c:v>19295</c:v>
                </c:pt>
                <c:pt idx="126">
                  <c:v>19118</c:v>
                </c:pt>
                <c:pt idx="127">
                  <c:v>18772</c:v>
                </c:pt>
                <c:pt idx="128">
                  <c:v>19239</c:v>
                </c:pt>
                <c:pt idx="129">
                  <c:v>19360</c:v>
                </c:pt>
                <c:pt idx="130">
                  <c:v>19296</c:v>
                </c:pt>
                <c:pt idx="131">
                  <c:v>19580</c:v>
                </c:pt>
                <c:pt idx="132">
                  <c:v>19553</c:v>
                </c:pt>
                <c:pt idx="133">
                  <c:v>19595</c:v>
                </c:pt>
                <c:pt idx="134">
                  <c:v>19634</c:v>
                </c:pt>
                <c:pt idx="135">
                  <c:v>19363</c:v>
                </c:pt>
                <c:pt idx="136">
                  <c:v>19231</c:v>
                </c:pt>
                <c:pt idx="137">
                  <c:v>19057</c:v>
                </c:pt>
                <c:pt idx="138">
                  <c:v>19088</c:v>
                </c:pt>
                <c:pt idx="139">
                  <c:v>18987</c:v>
                </c:pt>
                <c:pt idx="140">
                  <c:v>19112</c:v>
                </c:pt>
                <c:pt idx="141">
                  <c:v>18755</c:v>
                </c:pt>
                <c:pt idx="142">
                  <c:v>19736</c:v>
                </c:pt>
                <c:pt idx="143">
                  <c:v>21028</c:v>
                </c:pt>
                <c:pt idx="144">
                  <c:v>22912</c:v>
                </c:pt>
                <c:pt idx="145">
                  <c:v>23733</c:v>
                </c:pt>
                <c:pt idx="146">
                  <c:v>24880</c:v>
                </c:pt>
                <c:pt idx="147">
                  <c:v>25497</c:v>
                </c:pt>
                <c:pt idx="148">
                  <c:v>25609</c:v>
                </c:pt>
                <c:pt idx="149">
                  <c:v>25307</c:v>
                </c:pt>
                <c:pt idx="150">
                  <c:v>26308</c:v>
                </c:pt>
                <c:pt idx="151">
                  <c:v>25992</c:v>
                </c:pt>
                <c:pt idx="152">
                  <c:v>26606</c:v>
                </c:pt>
                <c:pt idx="153">
                  <c:v>26470</c:v>
                </c:pt>
                <c:pt idx="154">
                  <c:v>26689</c:v>
                </c:pt>
                <c:pt idx="155">
                  <c:v>27401</c:v>
                </c:pt>
                <c:pt idx="156">
                  <c:v>28825</c:v>
                </c:pt>
                <c:pt idx="157">
                  <c:v>29236</c:v>
                </c:pt>
                <c:pt idx="158">
                  <c:v>29299</c:v>
                </c:pt>
                <c:pt idx="159">
                  <c:v>28871</c:v>
                </c:pt>
                <c:pt idx="160">
                  <c:v>28619</c:v>
                </c:pt>
                <c:pt idx="161">
                  <c:v>27805</c:v>
                </c:pt>
                <c:pt idx="162">
                  <c:v>27263</c:v>
                </c:pt>
                <c:pt idx="163">
                  <c:v>25986</c:v>
                </c:pt>
                <c:pt idx="164">
                  <c:v>25427</c:v>
                </c:pt>
                <c:pt idx="165">
                  <c:v>24362</c:v>
                </c:pt>
                <c:pt idx="166">
                  <c:v>23611</c:v>
                </c:pt>
                <c:pt idx="167">
                  <c:v>23284</c:v>
                </c:pt>
                <c:pt idx="168">
                  <c:v>22291</c:v>
                </c:pt>
                <c:pt idx="169">
                  <c:v>21911</c:v>
                </c:pt>
                <c:pt idx="170">
                  <c:v>21520</c:v>
                </c:pt>
                <c:pt idx="171">
                  <c:v>20865</c:v>
                </c:pt>
                <c:pt idx="172">
                  <c:v>20673</c:v>
                </c:pt>
                <c:pt idx="173">
                  <c:v>20489</c:v>
                </c:pt>
                <c:pt idx="174">
                  <c:v>19167</c:v>
                </c:pt>
                <c:pt idx="175">
                  <c:v>17372</c:v>
                </c:pt>
                <c:pt idx="176">
                  <c:v>18526</c:v>
                </c:pt>
                <c:pt idx="177">
                  <c:v>17436</c:v>
                </c:pt>
                <c:pt idx="178">
                  <c:v>17519</c:v>
                </c:pt>
                <c:pt idx="179">
                  <c:v>17508</c:v>
                </c:pt>
                <c:pt idx="180">
                  <c:v>17991</c:v>
                </c:pt>
                <c:pt idx="181">
                  <c:v>18259</c:v>
                </c:pt>
                <c:pt idx="182">
                  <c:v>18421</c:v>
                </c:pt>
                <c:pt idx="183">
                  <c:v>18402</c:v>
                </c:pt>
                <c:pt idx="184">
                  <c:v>18855</c:v>
                </c:pt>
                <c:pt idx="185">
                  <c:v>18461</c:v>
                </c:pt>
                <c:pt idx="186">
                  <c:v>18516</c:v>
                </c:pt>
                <c:pt idx="187">
                  <c:v>18217</c:v>
                </c:pt>
                <c:pt idx="188">
                  <c:v>18137</c:v>
                </c:pt>
                <c:pt idx="189">
                  <c:v>17593</c:v>
                </c:pt>
                <c:pt idx="190">
                  <c:v>17595</c:v>
                </c:pt>
                <c:pt idx="191">
                  <c:v>18109</c:v>
                </c:pt>
                <c:pt idx="192">
                  <c:v>26388</c:v>
                </c:pt>
                <c:pt idx="193">
                  <c:v>62598</c:v>
                </c:pt>
                <c:pt idx="194">
                  <c:v>120592</c:v>
                </c:pt>
                <c:pt idx="195">
                  <c:v>170262</c:v>
                </c:pt>
                <c:pt idx="196">
                  <c:v>196401</c:v>
                </c:pt>
                <c:pt idx="197">
                  <c:v>218760</c:v>
                </c:pt>
                <c:pt idx="198">
                  <c:v>228806</c:v>
                </c:pt>
                <c:pt idx="199">
                  <c:v>230567</c:v>
                </c:pt>
                <c:pt idx="200">
                  <c:v>217968</c:v>
                </c:pt>
                <c:pt idx="201">
                  <c:v>209945</c:v>
                </c:pt>
                <c:pt idx="202">
                  <c:v>210605</c:v>
                </c:pt>
                <c:pt idx="203">
                  <c:v>209529</c:v>
                </c:pt>
                <c:pt idx="204">
                  <c:v>217934</c:v>
                </c:pt>
                <c:pt idx="205">
                  <c:v>217505</c:v>
                </c:pt>
                <c:pt idx="206">
                  <c:v>216603</c:v>
                </c:pt>
                <c:pt idx="207">
                  <c:v>227420</c:v>
                </c:pt>
                <c:pt idx="208">
                  <c:v>229352</c:v>
                </c:pt>
                <c:pt idx="209">
                  <c:v>230823</c:v>
                </c:pt>
                <c:pt idx="210">
                  <c:v>232497</c:v>
                </c:pt>
                <c:pt idx="211">
                  <c:v>219460</c:v>
                </c:pt>
                <c:pt idx="212">
                  <c:v>211213</c:v>
                </c:pt>
                <c:pt idx="213">
                  <c:v>205979</c:v>
                </c:pt>
                <c:pt idx="214">
                  <c:v>202717</c:v>
                </c:pt>
                <c:pt idx="215">
                  <c:v>200185</c:v>
                </c:pt>
                <c:pt idx="216">
                  <c:v>194479</c:v>
                </c:pt>
                <c:pt idx="217">
                  <c:v>190508</c:v>
                </c:pt>
                <c:pt idx="218">
                  <c:v>175838</c:v>
                </c:pt>
                <c:pt idx="219">
                  <c:v>168948</c:v>
                </c:pt>
                <c:pt idx="220">
                  <c:v>151437</c:v>
                </c:pt>
                <c:pt idx="221">
                  <c:v>137817</c:v>
                </c:pt>
                <c:pt idx="222">
                  <c:v>125852</c:v>
                </c:pt>
                <c:pt idx="223">
                  <c:v>112426</c:v>
                </c:pt>
                <c:pt idx="224">
                  <c:v>103243</c:v>
                </c:pt>
                <c:pt idx="225">
                  <c:v>95164</c:v>
                </c:pt>
                <c:pt idx="226">
                  <c:v>91485</c:v>
                </c:pt>
                <c:pt idx="227">
                  <c:v>81219</c:v>
                </c:pt>
                <c:pt idx="228">
                  <c:v>82614</c:v>
                </c:pt>
                <c:pt idx="229">
                  <c:v>75980</c:v>
                </c:pt>
                <c:pt idx="230">
                  <c:v>75046</c:v>
                </c:pt>
                <c:pt idx="231">
                  <c:v>69775</c:v>
                </c:pt>
                <c:pt idx="232">
                  <c:v>71901</c:v>
                </c:pt>
                <c:pt idx="233">
                  <c:v>76819</c:v>
                </c:pt>
                <c:pt idx="234">
                  <c:v>71369</c:v>
                </c:pt>
                <c:pt idx="235">
                  <c:v>70808</c:v>
                </c:pt>
                <c:pt idx="236">
                  <c:v>71445</c:v>
                </c:pt>
                <c:pt idx="237">
                  <c:v>69884</c:v>
                </c:pt>
                <c:pt idx="238">
                  <c:v>68987</c:v>
                </c:pt>
                <c:pt idx="239">
                  <c:v>64814</c:v>
                </c:pt>
                <c:pt idx="240">
                  <c:v>62964</c:v>
                </c:pt>
                <c:pt idx="241">
                  <c:v>60272</c:v>
                </c:pt>
                <c:pt idx="242">
                  <c:v>46404</c:v>
                </c:pt>
                <c:pt idx="243">
                  <c:v>48151</c:v>
                </c:pt>
                <c:pt idx="244">
                  <c:v>47675</c:v>
                </c:pt>
                <c:pt idx="245">
                  <c:v>49810</c:v>
                </c:pt>
                <c:pt idx="246">
                  <c:v>49853</c:v>
                </c:pt>
                <c:pt idx="247">
                  <c:v>51376</c:v>
                </c:pt>
                <c:pt idx="248">
                  <c:v>51837</c:v>
                </c:pt>
                <c:pt idx="249">
                  <c:v>54641</c:v>
                </c:pt>
                <c:pt idx="250">
                  <c:v>55157</c:v>
                </c:pt>
                <c:pt idx="251">
                  <c:v>55922</c:v>
                </c:pt>
                <c:pt idx="252">
                  <c:v>54556</c:v>
                </c:pt>
                <c:pt idx="253">
                  <c:v>54744</c:v>
                </c:pt>
                <c:pt idx="254">
                  <c:v>46538</c:v>
                </c:pt>
                <c:pt idx="255">
                  <c:v>47133</c:v>
                </c:pt>
                <c:pt idx="256">
                  <c:v>46159</c:v>
                </c:pt>
                <c:pt idx="257">
                  <c:v>44689</c:v>
                </c:pt>
                <c:pt idx="258">
                  <c:v>43825</c:v>
                </c:pt>
                <c:pt idx="259">
                  <c:v>42426</c:v>
                </c:pt>
                <c:pt idx="260">
                  <c:v>42197</c:v>
                </c:pt>
                <c:pt idx="261">
                  <c:v>41429</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az.gov/media-center/ui-covid-media-kit" TargetMode="External"/><Relationship Id="rId1" Type="http://schemas.openxmlformats.org/officeDocument/2006/relationships/hyperlink" Target="https://oui.doleta.gov/unemploy/DataDashboard.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152"/>
  <sheetViews>
    <sheetView tabSelected="1" zoomScaleNormal="100" workbookViewId="0">
      <pane xSplit="1" ySplit="3" topLeftCell="B645" activePane="bottomRight" state="frozen"/>
      <selection activeCell="B1" sqref="B1"/>
      <selection pane="topRight" activeCell="C1" sqref="C1"/>
      <selection pane="bottomLeft" activeCell="B4" sqref="B4"/>
      <selection pane="bottomRight" activeCell="C652" sqref="C652"/>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20" t="s">
        <v>4</v>
      </c>
      <c r="B1" s="21"/>
      <c r="C1" s="21"/>
      <c r="D1" s="21"/>
      <c r="E1" s="21"/>
      <c r="F1" s="21"/>
      <c r="G1" s="21"/>
      <c r="H1" s="21"/>
      <c r="I1" s="21"/>
      <c r="J1" s="21"/>
      <c r="K1" s="21"/>
      <c r="L1" s="21"/>
      <c r="M1" s="21"/>
      <c r="N1" s="21"/>
      <c r="O1" s="21"/>
    </row>
    <row r="2" spans="1:33" ht="14.45" customHeight="1" x14ac:dyDescent="0.25">
      <c r="A2" s="28" t="s">
        <v>23</v>
      </c>
      <c r="B2" s="17"/>
      <c r="C2" s="17"/>
      <c r="D2" s="17"/>
      <c r="E2" s="17"/>
      <c r="F2" s="17"/>
      <c r="G2" s="17"/>
      <c r="H2" s="17"/>
      <c r="I2" s="17"/>
      <c r="J2" s="17"/>
      <c r="K2" s="27" t="s">
        <v>14</v>
      </c>
      <c r="L2" s="27"/>
      <c r="M2" s="27" t="s">
        <v>15</v>
      </c>
      <c r="N2" s="27"/>
      <c r="O2" s="14"/>
    </row>
    <row r="3" spans="1:33" ht="36" customHeight="1" x14ac:dyDescent="0.25">
      <c r="A3" s="29"/>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12">
        <f>12305+4</f>
        <v>12309</v>
      </c>
      <c r="Q624" s="3"/>
      <c r="R624" s="3"/>
      <c r="S624" s="6"/>
      <c r="T624" s="7"/>
      <c r="U624" s="7"/>
      <c r="V624" s="7"/>
      <c r="W624" s="7"/>
      <c r="X624" s="7"/>
      <c r="Y624" s="7"/>
      <c r="Z624" s="7"/>
      <c r="AA624" s="7"/>
      <c r="AB624" s="7"/>
      <c r="AC624" s="7"/>
      <c r="AD624" s="7"/>
      <c r="AE624" s="8"/>
      <c r="AF624" s="8"/>
      <c r="AG624" s="12"/>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12">
        <f>12000+6</f>
        <v>12006</v>
      </c>
      <c r="Q625" s="3"/>
      <c r="R625" s="3"/>
      <c r="S625" s="6"/>
      <c r="T625" s="7"/>
      <c r="U625" s="7"/>
      <c r="V625" s="7"/>
      <c r="W625" s="7"/>
      <c r="X625" s="7"/>
      <c r="Y625" s="7"/>
      <c r="Z625" s="7"/>
      <c r="AA625" s="7"/>
      <c r="AB625" s="7"/>
      <c r="AC625" s="7"/>
      <c r="AD625" s="7"/>
      <c r="AE625" s="8"/>
      <c r="AF625" s="8"/>
      <c r="AG625" s="12"/>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12">
        <f>13030+4</f>
        <v>13034</v>
      </c>
      <c r="Q626" s="3"/>
      <c r="R626" s="3"/>
      <c r="S626" s="6"/>
      <c r="T626" s="7"/>
      <c r="U626" s="7"/>
      <c r="V626" s="7"/>
      <c r="W626" s="7"/>
      <c r="X626" s="7"/>
      <c r="Y626" s="7"/>
      <c r="Z626" s="7"/>
      <c r="AA626" s="7"/>
      <c r="AB626" s="7"/>
      <c r="AC626" s="7"/>
      <c r="AD626" s="7"/>
      <c r="AE626" s="8"/>
      <c r="AF626" s="8"/>
      <c r="AG626" s="12"/>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12">
        <f>15144+4</f>
        <v>15148</v>
      </c>
      <c r="Q627" s="3"/>
      <c r="R627" s="3"/>
      <c r="S627" s="6"/>
      <c r="T627" s="7"/>
      <c r="U627" s="7"/>
      <c r="V627" s="7"/>
      <c r="W627" s="7"/>
      <c r="X627" s="7"/>
      <c r="Y627" s="7"/>
      <c r="Z627" s="7"/>
      <c r="AA627" s="7"/>
      <c r="AB627" s="7"/>
      <c r="AC627" s="7"/>
      <c r="AD627" s="7"/>
      <c r="AE627" s="8"/>
      <c r="AF627" s="8"/>
      <c r="AG627" s="12"/>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12">
        <f>7668+2</f>
        <v>7670</v>
      </c>
      <c r="Q628" s="3"/>
      <c r="R628" s="3"/>
      <c r="S628" s="6"/>
      <c r="T628" s="7"/>
      <c r="U628" s="7"/>
      <c r="V628" s="7"/>
      <c r="W628" s="7"/>
      <c r="X628" s="7"/>
      <c r="Y628" s="7"/>
      <c r="Z628" s="7"/>
      <c r="AA628" s="7"/>
      <c r="AB628" s="7"/>
      <c r="AC628" s="7"/>
      <c r="AD628" s="7"/>
      <c r="AE628" s="8"/>
      <c r="AF628" s="8"/>
      <c r="AG628" s="12"/>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12">
        <f>3896+7</f>
        <v>3903</v>
      </c>
      <c r="Q629" s="3"/>
      <c r="R629" s="3"/>
      <c r="S629" s="6"/>
      <c r="T629" s="7"/>
      <c r="U629" s="7"/>
      <c r="V629" s="7"/>
      <c r="W629" s="7"/>
      <c r="X629" s="7"/>
      <c r="Y629" s="7"/>
      <c r="Z629" s="7"/>
      <c r="AA629" s="7"/>
      <c r="AB629" s="7"/>
      <c r="AC629" s="7"/>
      <c r="AD629" s="7"/>
      <c r="AE629" s="8"/>
      <c r="AF629" s="8"/>
      <c r="AG629" s="12"/>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12">
        <f>4106+2</f>
        <v>4108</v>
      </c>
      <c r="Q630" s="3"/>
      <c r="R630" s="3"/>
      <c r="S630" s="6"/>
      <c r="T630" s="7"/>
      <c r="U630" s="7"/>
      <c r="V630" s="7"/>
      <c r="W630" s="7"/>
      <c r="X630" s="7"/>
      <c r="Y630" s="7"/>
      <c r="Z630" s="7"/>
      <c r="AA630" s="7"/>
      <c r="AB630" s="7"/>
      <c r="AC630" s="7"/>
      <c r="AD630" s="7"/>
      <c r="AE630" s="8"/>
      <c r="AF630" s="8"/>
      <c r="AG630" s="12"/>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12">
        <f>4076+15</f>
        <v>4091</v>
      </c>
      <c r="Q631" s="3"/>
      <c r="R631" s="3"/>
      <c r="S631" s="6"/>
      <c r="T631" s="7"/>
      <c r="U631" s="7"/>
      <c r="V631" s="7"/>
      <c r="W631" s="7"/>
      <c r="X631" s="7"/>
      <c r="Y631" s="7"/>
      <c r="Z631" s="7"/>
      <c r="AA631" s="7"/>
      <c r="AB631" s="7"/>
      <c r="AC631" s="7"/>
      <c r="AD631" s="7"/>
      <c r="AE631" s="8"/>
      <c r="AF631" s="8"/>
      <c r="AG631" s="12"/>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12">
        <f>4239+5</f>
        <v>4244</v>
      </c>
      <c r="Q632" s="3"/>
      <c r="R632" s="3"/>
      <c r="S632" s="6"/>
      <c r="T632" s="7"/>
      <c r="U632" s="7"/>
      <c r="V632" s="7"/>
      <c r="W632" s="7"/>
      <c r="X632" s="7"/>
      <c r="Y632" s="7"/>
      <c r="Z632" s="7"/>
      <c r="AA632" s="7"/>
      <c r="AB632" s="7"/>
      <c r="AC632" s="7"/>
      <c r="AD632" s="7"/>
      <c r="AE632" s="8"/>
      <c r="AF632" s="8"/>
      <c r="AG632" s="12"/>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12">
        <f>5217+3</f>
        <v>5220</v>
      </c>
      <c r="Q633" s="3"/>
      <c r="R633" s="3"/>
      <c r="S633" s="6"/>
      <c r="T633" s="7"/>
      <c r="U633" s="7"/>
      <c r="V633" s="7"/>
      <c r="W633" s="7"/>
      <c r="X633" s="7"/>
      <c r="Y633" s="7"/>
      <c r="Z633" s="7"/>
      <c r="AA633" s="7"/>
      <c r="AB633" s="7"/>
      <c r="AC633" s="7"/>
      <c r="AD633" s="7"/>
      <c r="AE633" s="8"/>
      <c r="AF633" s="8"/>
      <c r="AG633" s="12"/>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12">
        <f>4821+1</f>
        <v>4822</v>
      </c>
      <c r="Q634" s="3"/>
      <c r="R634" s="3"/>
      <c r="S634" s="6"/>
      <c r="T634" s="7"/>
      <c r="U634" s="7"/>
      <c r="V634" s="7"/>
      <c r="W634" s="7"/>
      <c r="X634" s="7"/>
      <c r="Y634" s="7"/>
      <c r="Z634" s="7"/>
      <c r="AA634" s="7"/>
      <c r="AB634" s="7"/>
      <c r="AC634" s="7"/>
      <c r="AD634" s="7"/>
      <c r="AE634" s="8"/>
      <c r="AF634" s="8"/>
      <c r="AG634" s="12"/>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12">
        <f>5365+8</f>
        <v>5373</v>
      </c>
      <c r="Q635" s="3"/>
      <c r="R635" s="3"/>
      <c r="S635" s="6"/>
      <c r="T635" s="7"/>
      <c r="U635" s="7"/>
      <c r="V635" s="7"/>
      <c r="W635" s="7"/>
      <c r="X635" s="7"/>
      <c r="Y635" s="7"/>
      <c r="Z635" s="7"/>
      <c r="AA635" s="7"/>
      <c r="AB635" s="7"/>
      <c r="AC635" s="7"/>
      <c r="AD635" s="7"/>
      <c r="AE635" s="8"/>
      <c r="AF635" s="8"/>
      <c r="AG635" s="12"/>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12">
        <f>5168+9</f>
        <v>5177</v>
      </c>
      <c r="Q636" s="3"/>
      <c r="R636" s="3"/>
      <c r="S636" s="6"/>
      <c r="T636" s="7"/>
      <c r="U636" s="7"/>
      <c r="V636" s="7"/>
      <c r="W636" s="7"/>
      <c r="X636" s="7"/>
      <c r="Y636" s="7"/>
      <c r="Z636" s="7"/>
      <c r="AA636" s="7"/>
      <c r="AB636" s="7"/>
      <c r="AC636" s="7"/>
      <c r="AD636" s="7"/>
      <c r="AE636" s="8"/>
      <c r="AF636" s="8"/>
      <c r="AG636" s="12"/>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12">
        <f>6188+14</f>
        <v>6202</v>
      </c>
      <c r="Q637" s="3"/>
      <c r="R637" s="3"/>
      <c r="S637" s="6"/>
      <c r="T637" s="7"/>
      <c r="U637" s="7"/>
      <c r="V637" s="7"/>
      <c r="W637" s="7"/>
      <c r="X637" s="7"/>
      <c r="Y637" s="7"/>
      <c r="Z637" s="7"/>
      <c r="AA637" s="7"/>
      <c r="AB637" s="7"/>
      <c r="AC637" s="7"/>
      <c r="AD637" s="7"/>
      <c r="AE637" s="8"/>
      <c r="AF637" s="8"/>
      <c r="AG637" s="12"/>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12">
        <f>6293+15</f>
        <v>6308</v>
      </c>
      <c r="Q638" s="3"/>
      <c r="R638" s="3"/>
      <c r="S638" s="6"/>
      <c r="T638" s="7"/>
      <c r="U638" s="7"/>
      <c r="V638" s="7"/>
      <c r="W638" s="7"/>
      <c r="X638" s="7"/>
      <c r="Y638" s="7"/>
      <c r="Z638" s="7"/>
      <c r="AA638" s="7"/>
      <c r="AB638" s="7"/>
      <c r="AC638" s="7"/>
      <c r="AD638" s="7"/>
      <c r="AE638" s="8"/>
      <c r="AF638" s="8"/>
      <c r="AG638" s="12"/>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12">
        <f>7664+9</f>
        <v>7673</v>
      </c>
      <c r="Q639" s="3"/>
      <c r="R639" s="3"/>
      <c r="S639" s="6"/>
      <c r="T639" s="7"/>
      <c r="U639" s="7"/>
      <c r="V639" s="7"/>
      <c r="W639" s="7"/>
      <c r="X639" s="7"/>
      <c r="Y639" s="7"/>
      <c r="Z639" s="7"/>
      <c r="AA639" s="7"/>
      <c r="AB639" s="7"/>
      <c r="AC639" s="7"/>
      <c r="AD639" s="7"/>
      <c r="AE639" s="8"/>
      <c r="AF639" s="8"/>
      <c r="AG639" s="12"/>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12">
        <f>7258+9</f>
        <v>7267</v>
      </c>
      <c r="Q640" s="3"/>
      <c r="R640" s="3"/>
      <c r="S640" s="6"/>
      <c r="T640" s="7"/>
      <c r="U640" s="7"/>
      <c r="V640" s="7"/>
      <c r="W640" s="7"/>
      <c r="X640" s="7"/>
      <c r="Y640" s="7"/>
      <c r="Z640" s="7"/>
      <c r="AA640" s="7"/>
      <c r="AB640" s="7"/>
      <c r="AC640" s="7"/>
      <c r="AD640" s="7"/>
      <c r="AE640" s="8"/>
      <c r="AF640" s="8"/>
      <c r="AG640" s="12"/>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12">
        <f>5942+17</f>
        <v>5959</v>
      </c>
      <c r="Q641" s="3"/>
      <c r="R641" s="3"/>
      <c r="S641" s="6"/>
      <c r="T641" s="7"/>
      <c r="U641" s="7"/>
      <c r="V641" s="7"/>
      <c r="W641" s="7"/>
      <c r="X641" s="7"/>
      <c r="Y641" s="7"/>
      <c r="Z641" s="7"/>
      <c r="AA641" s="7"/>
      <c r="AB641" s="7"/>
      <c r="AC641" s="7"/>
      <c r="AD641" s="7"/>
      <c r="AE641" s="8"/>
      <c r="AF641" s="8"/>
      <c r="AG641" s="12"/>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12">
        <f>5369+9</f>
        <v>5378</v>
      </c>
      <c r="Q642" s="3"/>
      <c r="R642" s="3"/>
      <c r="S642" s="6"/>
      <c r="T642" s="7"/>
      <c r="U642" s="7"/>
      <c r="V642" s="7"/>
      <c r="W642" s="7"/>
      <c r="X642" s="7"/>
      <c r="Y642" s="7"/>
      <c r="Z642" s="7"/>
      <c r="AA642" s="7"/>
      <c r="AB642" s="7"/>
      <c r="AC642" s="7"/>
      <c r="AD642" s="7"/>
      <c r="AE642" s="8"/>
      <c r="AF642" s="8"/>
      <c r="AG642" s="12"/>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12">
        <f>4808+10</f>
        <v>4818</v>
      </c>
      <c r="Q643" s="3"/>
      <c r="R643" s="3"/>
      <c r="S643" s="6"/>
      <c r="T643" s="7"/>
      <c r="U643" s="7"/>
      <c r="V643" s="7"/>
      <c r="W643" s="7"/>
      <c r="X643" s="7"/>
      <c r="Y643" s="7"/>
      <c r="Z643" s="7"/>
      <c r="AA643" s="7"/>
      <c r="AB643" s="7"/>
      <c r="AC643" s="7"/>
      <c r="AD643" s="7"/>
      <c r="AE643" s="8"/>
      <c r="AF643" s="8"/>
      <c r="AG643" s="12"/>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12">
        <f>4372+3</f>
        <v>4375</v>
      </c>
      <c r="Q644" s="3"/>
      <c r="R644" s="3"/>
      <c r="S644" s="6"/>
      <c r="T644" s="7"/>
      <c r="U644" s="7"/>
      <c r="V644" s="7"/>
      <c r="W644" s="7"/>
      <c r="X644" s="7"/>
      <c r="Y644" s="7"/>
      <c r="Z644" s="7"/>
      <c r="AA644" s="7"/>
      <c r="AB644" s="7"/>
      <c r="AC644" s="7"/>
      <c r="AD644" s="7"/>
      <c r="AE644" s="8"/>
      <c r="AF644" s="8"/>
      <c r="AG644" s="12"/>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12">
        <f>2979+18</f>
        <v>2997</v>
      </c>
      <c r="Q645" s="3"/>
      <c r="R645" s="3"/>
      <c r="S645" s="6"/>
      <c r="T645" s="7"/>
      <c r="U645" s="7"/>
      <c r="V645" s="7"/>
      <c r="W645" s="7"/>
      <c r="X645" s="7"/>
      <c r="Y645" s="7"/>
      <c r="Z645" s="7"/>
      <c r="AA645" s="7"/>
      <c r="AB645" s="7"/>
      <c r="AC645" s="7"/>
      <c r="AD645" s="7"/>
      <c r="AE645" s="8"/>
      <c r="AF645" s="8"/>
      <c r="AG645" s="12"/>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12">
        <f>3943+9</f>
        <v>3952</v>
      </c>
      <c r="Q646" s="3"/>
      <c r="R646" s="3"/>
      <c r="S646" s="6"/>
      <c r="T646" s="7"/>
      <c r="U646" s="7"/>
      <c r="V646" s="7"/>
      <c r="W646" s="7"/>
      <c r="X646" s="7"/>
      <c r="Y646" s="7"/>
      <c r="Z646" s="7"/>
      <c r="AA646" s="7"/>
      <c r="AB646" s="7"/>
      <c r="AC646" s="7"/>
      <c r="AD646" s="7"/>
      <c r="AE646" s="8"/>
      <c r="AF646" s="8"/>
      <c r="AG646" s="12"/>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12">
        <f>3550+4</f>
        <v>3554</v>
      </c>
      <c r="Q647" s="3"/>
      <c r="R647" s="3"/>
      <c r="S647" s="6"/>
      <c r="T647" s="7"/>
      <c r="U647" s="7"/>
      <c r="V647" s="7"/>
      <c r="W647" s="7"/>
      <c r="X647" s="7"/>
      <c r="Y647" s="7"/>
      <c r="Z647" s="7"/>
      <c r="AA647" s="7"/>
      <c r="AB647" s="7"/>
      <c r="AC647" s="7"/>
      <c r="AD647" s="7"/>
      <c r="AE647" s="8"/>
      <c r="AF647" s="8"/>
      <c r="AG647" s="12"/>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12">
        <f>3650+6</f>
        <v>3656</v>
      </c>
      <c r="Q648" s="3"/>
      <c r="R648" s="3"/>
      <c r="S648" s="6"/>
      <c r="T648" s="7"/>
      <c r="U648" s="7"/>
      <c r="V648" s="7"/>
      <c r="W648" s="7"/>
      <c r="X648" s="7"/>
      <c r="Y648" s="7"/>
      <c r="Z648" s="7"/>
      <c r="AA648" s="7"/>
      <c r="AB648" s="7"/>
      <c r="AC648" s="7"/>
      <c r="AD648" s="7"/>
      <c r="AE648" s="8"/>
      <c r="AF648" s="8"/>
      <c r="AG648" s="12"/>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12">
        <f>3799+5</f>
        <v>3804</v>
      </c>
      <c r="Q649" s="3"/>
      <c r="R649" s="3"/>
      <c r="S649" s="6"/>
      <c r="T649" s="7"/>
      <c r="U649" s="7"/>
      <c r="V649" s="7"/>
      <c r="W649" s="7"/>
      <c r="X649" s="7"/>
      <c r="Y649" s="7"/>
      <c r="Z649" s="7"/>
      <c r="AA649" s="7"/>
      <c r="AB649" s="7"/>
      <c r="AC649" s="7"/>
      <c r="AD649" s="7"/>
      <c r="AE649" s="8"/>
      <c r="AF649" s="8"/>
      <c r="AG649" s="12"/>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12">
        <f>3826+3</f>
        <v>3829</v>
      </c>
      <c r="Q650" s="3"/>
      <c r="R650" s="3"/>
      <c r="S650" s="6"/>
      <c r="T650" s="7"/>
      <c r="U650" s="7"/>
      <c r="V650" s="7"/>
      <c r="W650" s="7"/>
      <c r="X650" s="7"/>
      <c r="Y650" s="7"/>
      <c r="Z650" s="7"/>
      <c r="AA650" s="7"/>
      <c r="AB650" s="7"/>
      <c r="AC650" s="7"/>
      <c r="AD650" s="7"/>
      <c r="AE650" s="8"/>
      <c r="AF650" s="8"/>
      <c r="AG650" s="12"/>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12">
        <f>3572+6</f>
        <v>3578</v>
      </c>
      <c r="Q651" s="3"/>
      <c r="R651" s="3"/>
      <c r="S651" s="6"/>
      <c r="T651" s="7"/>
      <c r="U651" s="7"/>
      <c r="V651" s="7"/>
      <c r="W651" s="7"/>
      <c r="X651" s="7"/>
      <c r="Y651" s="7"/>
      <c r="Z651" s="7"/>
      <c r="AA651" s="7"/>
      <c r="AB651" s="7"/>
      <c r="AC651" s="7"/>
      <c r="AD651" s="7"/>
      <c r="AE651" s="8"/>
      <c r="AF651" s="8"/>
      <c r="AG651" s="12"/>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12">
        <f>3293+8</f>
        <v>3301</v>
      </c>
      <c r="Q652" s="3"/>
      <c r="R652" s="3"/>
      <c r="S652" s="6"/>
      <c r="T652" s="7"/>
      <c r="U652" s="7"/>
      <c r="V652" s="7"/>
      <c r="W652" s="7"/>
      <c r="X652" s="7"/>
      <c r="Y652" s="7"/>
      <c r="Z652" s="7"/>
      <c r="AA652" s="7"/>
      <c r="AB652" s="7"/>
      <c r="AC652" s="7"/>
      <c r="AD652" s="7"/>
      <c r="AE652" s="8"/>
      <c r="AF652" s="8"/>
      <c r="AG652" s="12"/>
    </row>
    <row r="653" spans="1:33" ht="15" x14ac:dyDescent="0.25">
      <c r="B653" s="3"/>
      <c r="C653" s="22" t="s">
        <v>25</v>
      </c>
      <c r="D653" s="23"/>
      <c r="E653" s="23"/>
      <c r="F653" s="23"/>
      <c r="G653" s="23"/>
      <c r="H653" s="23"/>
      <c r="I653" s="23"/>
      <c r="J653" s="23"/>
      <c r="K653" s="23"/>
      <c r="L653" s="23"/>
      <c r="M653" s="23"/>
      <c r="N653" s="23"/>
      <c r="O653" s="23"/>
      <c r="T653" s="3"/>
      <c r="U653" s="3"/>
      <c r="V653" s="3"/>
      <c r="W653" s="3"/>
      <c r="X653" s="3"/>
      <c r="Y653" s="3"/>
      <c r="Z653" s="3"/>
      <c r="AA653" s="3"/>
      <c r="AB653" s="3"/>
      <c r="AC653" s="3"/>
      <c r="AD653" s="3"/>
      <c r="AE653" s="4"/>
      <c r="AF653" s="4"/>
    </row>
    <row r="654" spans="1:33" ht="15" x14ac:dyDescent="0.25">
      <c r="B654" s="3"/>
      <c r="C654" s="24" t="s">
        <v>21</v>
      </c>
      <c r="D654" s="23"/>
      <c r="E654" s="23"/>
      <c r="F654" s="23"/>
      <c r="G654" s="23"/>
      <c r="H654" s="23"/>
      <c r="I654" s="23"/>
      <c r="J654" s="23"/>
      <c r="K654" s="23"/>
      <c r="L654" s="23"/>
      <c r="M654" s="23"/>
      <c r="N654" s="23"/>
      <c r="O654" s="23"/>
      <c r="T654" s="3"/>
      <c r="U654" s="3"/>
      <c r="V654" s="3"/>
      <c r="W654" s="3"/>
      <c r="X654" s="3"/>
      <c r="Y654" s="3"/>
      <c r="Z654" s="3"/>
      <c r="AA654" s="3"/>
      <c r="AB654" s="3"/>
      <c r="AC654" s="3"/>
      <c r="AD654" s="3"/>
      <c r="AE654" s="4"/>
      <c r="AF654" s="4"/>
    </row>
    <row r="655" spans="1:33" ht="15" x14ac:dyDescent="0.25">
      <c r="B655" s="3"/>
      <c r="C655" s="25" t="s">
        <v>22</v>
      </c>
      <c r="D655" s="26"/>
      <c r="E655" s="26"/>
      <c r="F655" s="26"/>
      <c r="G655" s="26"/>
      <c r="H655" s="26"/>
      <c r="I655" s="26"/>
      <c r="J655" s="26"/>
      <c r="K655" s="26"/>
      <c r="L655" s="26"/>
      <c r="M655" s="26"/>
      <c r="N655" s="26"/>
      <c r="O655" s="26"/>
      <c r="T655" s="3"/>
      <c r="U655" s="3"/>
      <c r="V655" s="3"/>
      <c r="W655" s="3"/>
      <c r="X655" s="3"/>
      <c r="Y655" s="3"/>
      <c r="Z655" s="3"/>
      <c r="AA655" s="3"/>
      <c r="AB655" s="3"/>
      <c r="AC655" s="3"/>
      <c r="AD655" s="3"/>
      <c r="AE655" s="4"/>
      <c r="AF655" s="4"/>
    </row>
    <row r="656" spans="1:33" x14ac:dyDescent="0.25">
      <c r="B656" s="13" t="s">
        <v>19</v>
      </c>
      <c r="C656" s="3"/>
      <c r="D656" s="3"/>
      <c r="E656" s="3"/>
      <c r="F656" s="3"/>
      <c r="G656" s="3"/>
      <c r="H656" s="3"/>
      <c r="I656" s="3"/>
      <c r="J656" s="3"/>
      <c r="K656" s="3"/>
      <c r="L656" s="3"/>
      <c r="M656" s="4"/>
      <c r="N656" s="4"/>
      <c r="T656" s="13"/>
      <c r="U656" s="3"/>
      <c r="V656" s="3"/>
      <c r="W656" s="3"/>
      <c r="X656" s="3"/>
      <c r="Y656" s="3"/>
      <c r="Z656" s="3"/>
      <c r="AA656" s="3"/>
      <c r="AB656" s="3"/>
      <c r="AC656" s="3"/>
      <c r="AD656" s="3"/>
      <c r="AE656" s="4"/>
      <c r="AF656" s="4"/>
    </row>
    <row r="657" spans="2:14" x14ac:dyDescent="0.25">
      <c r="B657" s="16" t="s">
        <v>20</v>
      </c>
      <c r="C657" s="3"/>
      <c r="D657" s="3"/>
      <c r="E657" s="3"/>
      <c r="F657" s="3"/>
      <c r="G657" s="3"/>
      <c r="H657" s="3"/>
      <c r="I657" s="3"/>
      <c r="J657" s="3"/>
      <c r="K657" s="3"/>
      <c r="L657" s="3"/>
      <c r="M657" s="4"/>
      <c r="N657" s="4"/>
    </row>
    <row r="658" spans="2:14" ht="15" x14ac:dyDescent="0.25">
      <c r="B658" s="18" t="s">
        <v>24</v>
      </c>
      <c r="C658" s="3"/>
      <c r="D658" s="3"/>
      <c r="E658" s="3"/>
      <c r="F658" s="3"/>
      <c r="G658" s="3"/>
      <c r="H658" s="3"/>
      <c r="I658" s="3"/>
      <c r="J658" s="3"/>
      <c r="K658" s="3"/>
      <c r="L658" s="3"/>
      <c r="M658" s="4"/>
      <c r="N658" s="4"/>
    </row>
    <row r="659" spans="2:14" x14ac:dyDescent="0.25">
      <c r="B659" s="16" t="s">
        <v>27</v>
      </c>
      <c r="C659" s="3"/>
      <c r="D659" s="3"/>
      <c r="E659" s="3"/>
      <c r="F659" s="3"/>
      <c r="G659" s="3"/>
      <c r="H659" s="3"/>
      <c r="I659" s="3"/>
      <c r="J659" s="3"/>
      <c r="K659" s="3"/>
      <c r="L659" s="3"/>
      <c r="M659" s="4"/>
      <c r="N659" s="4"/>
    </row>
    <row r="660" spans="2:14" ht="15" x14ac:dyDescent="0.25">
      <c r="B660" s="19" t="s">
        <v>26</v>
      </c>
      <c r="C660" s="3"/>
      <c r="D660" s="3"/>
      <c r="E660" s="3"/>
      <c r="F660" s="3"/>
      <c r="G660" s="3"/>
      <c r="H660" s="3"/>
      <c r="I660" s="3"/>
      <c r="J660" s="3"/>
      <c r="K660" s="3"/>
      <c r="L660" s="3"/>
      <c r="M660" s="4"/>
      <c r="N660" s="4"/>
    </row>
    <row r="661" spans="2:14" x14ac:dyDescent="0.25">
      <c r="B661" s="3"/>
      <c r="C661" s="3"/>
      <c r="D661" s="3"/>
      <c r="E661" s="3"/>
      <c r="F661" s="3"/>
      <c r="G661" s="3"/>
      <c r="H661" s="3"/>
      <c r="I661" s="3"/>
      <c r="J661" s="3"/>
      <c r="K661" s="3" t="str">
        <f>IF(B661=0,"",B661-B455)</f>
        <v/>
      </c>
      <c r="L661" s="3"/>
      <c r="M661" s="4"/>
      <c r="N661" s="4"/>
    </row>
    <row r="662" spans="2:14" x14ac:dyDescent="0.25">
      <c r="B662" s="3"/>
      <c r="C662" s="3"/>
      <c r="D662" s="3"/>
      <c r="E662" s="3"/>
      <c r="F662" s="3"/>
      <c r="G662" s="3"/>
      <c r="H662" s="3"/>
      <c r="I662" s="3"/>
      <c r="J662" s="3"/>
      <c r="K662" s="3" t="str">
        <f>IF(B662=0,"",B662-B456)</f>
        <v/>
      </c>
      <c r="L662" s="3"/>
      <c r="M662" s="4"/>
      <c r="N662" s="4"/>
    </row>
    <row r="663" spans="2:14" x14ac:dyDescent="0.25">
      <c r="B663" s="3"/>
      <c r="C663" s="3"/>
      <c r="D663" s="3"/>
      <c r="E663" s="3"/>
      <c r="F663" s="3"/>
      <c r="G663" s="3"/>
      <c r="H663" s="3"/>
      <c r="I663" s="3"/>
      <c r="J663" s="3"/>
      <c r="K663" s="3" t="str">
        <f>IF(B663=0,"",B663-B457)</f>
        <v/>
      </c>
      <c r="L663" s="3"/>
      <c r="M663" s="4"/>
      <c r="N663" s="4"/>
    </row>
    <row r="664" spans="2:14" x14ac:dyDescent="0.25">
      <c r="B664" s="3"/>
      <c r="C664" s="3"/>
      <c r="D664" s="3"/>
      <c r="E664" s="3"/>
      <c r="F664" s="3"/>
      <c r="G664" s="3"/>
      <c r="H664" s="3"/>
      <c r="I664" s="3"/>
      <c r="J664" s="3"/>
      <c r="K664" s="3" t="str">
        <f>IF(B664=0,"",B664-B458)</f>
        <v/>
      </c>
      <c r="L664" s="3"/>
      <c r="M664" s="4"/>
      <c r="N664" s="4"/>
    </row>
    <row r="665" spans="2:14" x14ac:dyDescent="0.25">
      <c r="B665" s="3"/>
      <c r="C665" s="3"/>
      <c r="D665" s="3"/>
      <c r="E665" s="3"/>
      <c r="F665" s="3"/>
      <c r="G665" s="3"/>
      <c r="H665" s="3"/>
      <c r="I665" s="3"/>
      <c r="J665" s="3"/>
      <c r="K665" s="3" t="str">
        <f>IF(B665=0,"",B665-B459)</f>
        <v/>
      </c>
      <c r="L665" s="3"/>
      <c r="M665" s="4"/>
      <c r="N665" s="4"/>
    </row>
    <row r="666" spans="2:14" x14ac:dyDescent="0.25">
      <c r="B666" s="3"/>
      <c r="C666" s="3"/>
      <c r="D666" s="3"/>
      <c r="E666" s="3"/>
      <c r="F666" s="3"/>
      <c r="G666" s="3"/>
      <c r="H666" s="3"/>
      <c r="I666" s="3"/>
      <c r="J666" s="3"/>
      <c r="K666" s="3" t="str">
        <f>IF(B666=0,"",B666-B460)</f>
        <v/>
      </c>
      <c r="L666" s="3"/>
      <c r="M666" s="4"/>
      <c r="N666" s="4"/>
    </row>
    <row r="667" spans="2:14" x14ac:dyDescent="0.25">
      <c r="B667" s="3"/>
      <c r="C667" s="3"/>
      <c r="D667" s="3"/>
      <c r="E667" s="3"/>
      <c r="F667" s="3"/>
      <c r="G667" s="3"/>
      <c r="H667" s="3"/>
      <c r="I667" s="3"/>
      <c r="J667" s="3"/>
      <c r="K667" s="3" t="str">
        <f>IF(B667=0,"",B667-B461)</f>
        <v/>
      </c>
      <c r="L667" s="3"/>
      <c r="M667" s="4"/>
      <c r="N667" s="4"/>
    </row>
    <row r="668" spans="2:14" x14ac:dyDescent="0.25">
      <c r="B668" s="3"/>
      <c r="C668" s="3"/>
      <c r="D668" s="3"/>
      <c r="E668" s="3"/>
      <c r="F668" s="3"/>
      <c r="G668" s="3"/>
      <c r="H668" s="3"/>
      <c r="I668" s="3"/>
      <c r="J668" s="3"/>
      <c r="K668" s="3" t="str">
        <f>IF(B668=0,"",B668-B462)</f>
        <v/>
      </c>
      <c r="L668" s="3"/>
      <c r="M668" s="4"/>
      <c r="N668" s="4"/>
    </row>
    <row r="669" spans="2:14" x14ac:dyDescent="0.25">
      <c r="B669" s="3"/>
      <c r="C669" s="3"/>
      <c r="D669" s="3"/>
      <c r="E669" s="3"/>
      <c r="F669" s="3"/>
      <c r="G669" s="3"/>
      <c r="H669" s="3"/>
      <c r="I669" s="3"/>
      <c r="J669" s="3"/>
      <c r="K669" s="3" t="str">
        <f>IF(B669=0,"",B669-B463)</f>
        <v/>
      </c>
      <c r="L669" s="3"/>
      <c r="M669" s="4"/>
      <c r="N669" s="4"/>
    </row>
    <row r="670" spans="2:14" x14ac:dyDescent="0.25">
      <c r="B670" s="3"/>
      <c r="C670" s="3"/>
      <c r="D670" s="3"/>
      <c r="E670" s="3"/>
      <c r="F670" s="3"/>
      <c r="G670" s="3"/>
      <c r="H670" s="3"/>
      <c r="I670" s="3"/>
      <c r="J670" s="3"/>
      <c r="K670" s="3" t="str">
        <f>IF(B670=0,"",B670-B464)</f>
        <v/>
      </c>
      <c r="L670" s="3"/>
      <c r="M670" s="4"/>
      <c r="N670" s="4"/>
    </row>
    <row r="671" spans="2:14" x14ac:dyDescent="0.25">
      <c r="B671" s="3"/>
      <c r="C671" s="3"/>
      <c r="D671" s="3"/>
      <c r="E671" s="3"/>
      <c r="F671" s="3"/>
      <c r="G671" s="3"/>
      <c r="H671" s="3"/>
      <c r="I671" s="3"/>
      <c r="J671" s="3"/>
      <c r="K671" s="3" t="str">
        <f>IF(B671=0,"",B671-B465)</f>
        <v/>
      </c>
      <c r="L671" s="3"/>
      <c r="M671" s="4"/>
      <c r="N671" s="4"/>
    </row>
    <row r="672" spans="2:14" x14ac:dyDescent="0.25">
      <c r="B672" s="3"/>
      <c r="C672" s="3"/>
      <c r="D672" s="3"/>
      <c r="E672" s="3"/>
      <c r="F672" s="3"/>
      <c r="G672" s="3"/>
      <c r="H672" s="3"/>
      <c r="I672" s="3"/>
      <c r="J672" s="3"/>
      <c r="K672" s="3" t="str">
        <f>IF(B672=0,"",B672-B466)</f>
        <v/>
      </c>
      <c r="L672" s="3"/>
      <c r="M672" s="4"/>
      <c r="N672" s="4"/>
    </row>
    <row r="673" spans="2:14" x14ac:dyDescent="0.25">
      <c r="B673" s="3"/>
      <c r="C673" s="3"/>
      <c r="D673" s="3"/>
      <c r="E673" s="3"/>
      <c r="F673" s="3"/>
      <c r="G673" s="3"/>
      <c r="H673" s="3"/>
      <c r="I673" s="3"/>
      <c r="J673" s="3"/>
      <c r="K673" s="3" t="str">
        <f>IF(B673=0,"",B673-B467)</f>
        <v/>
      </c>
      <c r="L673" s="3"/>
      <c r="M673" s="4"/>
      <c r="N673" s="4"/>
    </row>
    <row r="674" spans="2:14" x14ac:dyDescent="0.25">
      <c r="B674" s="3"/>
      <c r="C674" s="3"/>
      <c r="D674" s="3"/>
      <c r="E674" s="3"/>
      <c r="F674" s="3"/>
      <c r="G674" s="3"/>
      <c r="H674" s="3"/>
      <c r="I674" s="3"/>
      <c r="J674" s="3"/>
      <c r="K674" s="3" t="str">
        <f>IF(B674=0,"",B674-B468)</f>
        <v/>
      </c>
      <c r="L674" s="3"/>
      <c r="M674" s="4"/>
      <c r="N674" s="4"/>
    </row>
    <row r="675" spans="2:14" x14ac:dyDescent="0.25">
      <c r="B675" s="3"/>
      <c r="C675" s="3"/>
      <c r="D675" s="3"/>
      <c r="E675" s="3"/>
      <c r="F675" s="3"/>
      <c r="G675" s="3"/>
      <c r="H675" s="3"/>
      <c r="I675" s="3"/>
      <c r="J675" s="3"/>
      <c r="K675" s="3" t="str">
        <f>IF(B675=0,"",B675-B469)</f>
        <v/>
      </c>
      <c r="L675" s="3"/>
      <c r="M675" s="4"/>
      <c r="N675" s="4"/>
    </row>
    <row r="676" spans="2:14" x14ac:dyDescent="0.25">
      <c r="B676" s="3"/>
      <c r="C676" s="3"/>
      <c r="D676" s="3"/>
      <c r="E676" s="3"/>
      <c r="F676" s="3"/>
      <c r="G676" s="3"/>
      <c r="H676" s="3"/>
      <c r="I676" s="3"/>
      <c r="J676" s="3"/>
      <c r="K676" s="3" t="str">
        <f>IF(B676=0,"",B676-B470)</f>
        <v/>
      </c>
      <c r="L676" s="3"/>
      <c r="M676" s="4"/>
      <c r="N676" s="4"/>
    </row>
    <row r="677" spans="2:14" x14ac:dyDescent="0.25">
      <c r="B677" s="3"/>
      <c r="C677" s="3"/>
      <c r="D677" s="3"/>
      <c r="E677" s="3"/>
      <c r="F677" s="3"/>
      <c r="G677" s="3"/>
      <c r="H677" s="3"/>
      <c r="I677" s="3"/>
      <c r="J677" s="3"/>
      <c r="K677" s="3" t="str">
        <f>IF(B677=0,"",B677-B471)</f>
        <v/>
      </c>
      <c r="L677" s="3"/>
      <c r="M677" s="4"/>
      <c r="N677" s="4"/>
    </row>
    <row r="678" spans="2:14" x14ac:dyDescent="0.25">
      <c r="B678" s="3"/>
      <c r="C678" s="3"/>
      <c r="D678" s="3"/>
      <c r="E678" s="3"/>
      <c r="F678" s="3"/>
      <c r="G678" s="3"/>
      <c r="H678" s="3"/>
      <c r="I678" s="3"/>
      <c r="J678" s="3"/>
      <c r="K678" s="3" t="str">
        <f>IF(B678=0,"",B678-B472)</f>
        <v/>
      </c>
      <c r="L678" s="3"/>
      <c r="M678" s="4"/>
      <c r="N678" s="4"/>
    </row>
    <row r="679" spans="2:14" x14ac:dyDescent="0.25">
      <c r="B679" s="3"/>
      <c r="C679" s="3"/>
      <c r="D679" s="3"/>
      <c r="E679" s="3"/>
      <c r="F679" s="3"/>
      <c r="G679" s="3"/>
      <c r="H679" s="3"/>
      <c r="I679" s="3"/>
      <c r="J679" s="3"/>
      <c r="K679" s="3" t="str">
        <f>IF(B679=0,"",B679-B473)</f>
        <v/>
      </c>
      <c r="L679" s="3"/>
      <c r="M679" s="4"/>
      <c r="N679" s="4"/>
    </row>
    <row r="680" spans="2:14" x14ac:dyDescent="0.25">
      <c r="B680" s="3"/>
      <c r="C680" s="3"/>
      <c r="D680" s="3"/>
      <c r="E680" s="3"/>
      <c r="F680" s="3"/>
      <c r="G680" s="3"/>
      <c r="H680" s="3"/>
      <c r="I680" s="3"/>
      <c r="J680" s="3"/>
      <c r="K680" s="3" t="str">
        <f>IF(B680=0,"",B680-B474)</f>
        <v/>
      </c>
      <c r="L680" s="3"/>
      <c r="M680" s="4"/>
      <c r="N680" s="4"/>
    </row>
    <row r="681" spans="2:14" x14ac:dyDescent="0.25">
      <c r="B681" s="3"/>
      <c r="C681" s="3"/>
      <c r="D681" s="3"/>
      <c r="E681" s="3"/>
      <c r="F681" s="3"/>
      <c r="G681" s="3"/>
      <c r="H681" s="3"/>
      <c r="I681" s="3"/>
      <c r="J681" s="3"/>
      <c r="K681" s="3" t="str">
        <f>IF(B681=0,"",B681-B475)</f>
        <v/>
      </c>
      <c r="L681" s="3"/>
      <c r="M681" s="4"/>
      <c r="N681" s="4"/>
    </row>
    <row r="682" spans="2:14" x14ac:dyDescent="0.25">
      <c r="B682" s="3"/>
      <c r="C682" s="3"/>
      <c r="D682" s="3"/>
      <c r="E682" s="3"/>
      <c r="F682" s="3"/>
      <c r="G682" s="3"/>
      <c r="H682" s="3"/>
      <c r="I682" s="3"/>
      <c r="J682" s="3"/>
      <c r="K682" s="3" t="str">
        <f>IF(B682=0,"",B682-B476)</f>
        <v/>
      </c>
      <c r="L682" s="3"/>
      <c r="M682" s="4"/>
      <c r="N682" s="4"/>
    </row>
    <row r="683" spans="2:14" x14ac:dyDescent="0.25">
      <c r="B683" s="3"/>
      <c r="C683" s="3"/>
      <c r="D683" s="3"/>
      <c r="E683" s="3"/>
      <c r="F683" s="3"/>
      <c r="G683" s="3"/>
      <c r="H683" s="3"/>
      <c r="I683" s="3"/>
      <c r="J683" s="3"/>
      <c r="K683" s="3" t="str">
        <f>IF(B683=0,"",B683-B477)</f>
        <v/>
      </c>
      <c r="L683" s="3"/>
      <c r="M683" s="4"/>
      <c r="N683" s="4"/>
    </row>
    <row r="684" spans="2:14" x14ac:dyDescent="0.25">
      <c r="B684" s="3"/>
      <c r="C684" s="3"/>
      <c r="D684" s="3"/>
      <c r="E684" s="3"/>
      <c r="F684" s="3"/>
      <c r="G684" s="3"/>
      <c r="H684" s="3"/>
      <c r="I684" s="3"/>
      <c r="J684" s="3"/>
      <c r="K684" s="3" t="str">
        <f>IF(B684=0,"",B684-B478)</f>
        <v/>
      </c>
      <c r="L684" s="3"/>
      <c r="M684" s="4"/>
      <c r="N684" s="4"/>
    </row>
    <row r="685" spans="2:14" x14ac:dyDescent="0.25">
      <c r="B685" s="3"/>
      <c r="C685" s="3"/>
      <c r="D685" s="3"/>
      <c r="E685" s="3"/>
      <c r="F685" s="3"/>
      <c r="G685" s="3"/>
      <c r="H685" s="3"/>
      <c r="I685" s="3"/>
      <c r="J685" s="3"/>
      <c r="K685" s="3" t="str">
        <f>IF(B685=0,"",B685-B479)</f>
        <v/>
      </c>
      <c r="L685" s="3"/>
      <c r="M685" s="4"/>
      <c r="N685" s="4"/>
    </row>
    <row r="686" spans="2:14" x14ac:dyDescent="0.25">
      <c r="B686" s="3"/>
      <c r="C686" s="3"/>
      <c r="D686" s="3"/>
      <c r="E686" s="3"/>
      <c r="F686" s="3"/>
      <c r="G686" s="3"/>
      <c r="H686" s="3"/>
      <c r="I686" s="3"/>
      <c r="J686" s="3"/>
      <c r="K686" s="3" t="str">
        <f>IF(B686=0,"",B686-B480)</f>
        <v/>
      </c>
      <c r="L686" s="3"/>
      <c r="M686" s="4"/>
      <c r="N686" s="4"/>
    </row>
    <row r="687" spans="2:14" x14ac:dyDescent="0.25">
      <c r="B687" s="3"/>
      <c r="C687" s="3"/>
      <c r="D687" s="3"/>
      <c r="E687" s="3"/>
      <c r="F687" s="3"/>
      <c r="G687" s="3"/>
      <c r="H687" s="3"/>
      <c r="I687" s="3"/>
      <c r="J687" s="3"/>
      <c r="K687" s="3" t="str">
        <f>IF(B687=0,"",B687-B481)</f>
        <v/>
      </c>
      <c r="L687" s="3"/>
      <c r="M687" s="4"/>
      <c r="N687" s="4"/>
    </row>
    <row r="688" spans="2:14" x14ac:dyDescent="0.25">
      <c r="B688" s="3"/>
      <c r="C688" s="3"/>
      <c r="D688" s="3"/>
      <c r="E688" s="3"/>
      <c r="F688" s="3"/>
      <c r="G688" s="3"/>
      <c r="H688" s="3"/>
      <c r="I688" s="3"/>
      <c r="J688" s="3"/>
      <c r="K688" s="3" t="str">
        <f>IF(B688=0,"",B688-B482)</f>
        <v/>
      </c>
      <c r="L688" s="3"/>
      <c r="M688" s="4"/>
      <c r="N688" s="4"/>
    </row>
    <row r="689" spans="2:14" x14ac:dyDescent="0.25">
      <c r="B689" s="3"/>
      <c r="C689" s="3"/>
      <c r="D689" s="3"/>
      <c r="E689" s="3"/>
      <c r="F689" s="3"/>
      <c r="G689" s="3"/>
      <c r="H689" s="3"/>
      <c r="I689" s="3"/>
      <c r="J689" s="3"/>
      <c r="K689" s="3" t="str">
        <f>IF(B689=0,"",B689-B483)</f>
        <v/>
      </c>
      <c r="L689" s="3"/>
      <c r="M689" s="4"/>
      <c r="N689" s="4"/>
    </row>
    <row r="690" spans="2:14" x14ac:dyDescent="0.25">
      <c r="B690" s="3"/>
      <c r="C690" s="3"/>
      <c r="D690" s="3"/>
      <c r="E690" s="3"/>
      <c r="F690" s="3"/>
      <c r="G690" s="3"/>
      <c r="H690" s="3"/>
      <c r="I690" s="3"/>
      <c r="J690" s="3"/>
      <c r="K690" s="3" t="str">
        <f>IF(B690=0,"",B690-B484)</f>
        <v/>
      </c>
      <c r="L690" s="3"/>
      <c r="M690" s="4"/>
      <c r="N690" s="4"/>
    </row>
    <row r="691" spans="2:14" x14ac:dyDescent="0.25">
      <c r="B691" s="3"/>
      <c r="C691" s="3"/>
      <c r="D691" s="3"/>
      <c r="E691" s="3"/>
      <c r="F691" s="3"/>
      <c r="G691" s="3"/>
      <c r="H691" s="3"/>
      <c r="I691" s="3"/>
      <c r="J691" s="3"/>
      <c r="K691" s="3" t="str">
        <f>IF(B691=0,"",B691-B485)</f>
        <v/>
      </c>
      <c r="L691" s="3"/>
      <c r="M691" s="4"/>
      <c r="N691" s="4"/>
    </row>
    <row r="692" spans="2:14" x14ac:dyDescent="0.25">
      <c r="B692" s="3"/>
      <c r="C692" s="3"/>
      <c r="D692" s="3"/>
      <c r="E692" s="3"/>
      <c r="F692" s="3"/>
      <c r="G692" s="3"/>
      <c r="H692" s="3"/>
      <c r="I692" s="3"/>
      <c r="J692" s="3"/>
      <c r="K692" s="3" t="str">
        <f>IF(B692=0,"",B692-B486)</f>
        <v/>
      </c>
      <c r="L692" s="3"/>
      <c r="M692" s="4"/>
      <c r="N692" s="4"/>
    </row>
    <row r="693" spans="2:14" x14ac:dyDescent="0.25">
      <c r="B693" s="3"/>
      <c r="C693" s="3"/>
      <c r="D693" s="3"/>
      <c r="E693" s="3"/>
      <c r="F693" s="3"/>
      <c r="G693" s="3"/>
      <c r="H693" s="3"/>
      <c r="I693" s="3"/>
      <c r="J693" s="3"/>
      <c r="K693" s="3" t="str">
        <f>IF(B693=0,"",B693-B487)</f>
        <v/>
      </c>
      <c r="L693" s="3"/>
      <c r="M693" s="4"/>
      <c r="N693" s="4"/>
    </row>
    <row r="694" spans="2:14" x14ac:dyDescent="0.25">
      <c r="B694" s="3"/>
      <c r="C694" s="3"/>
      <c r="D694" s="3"/>
      <c r="E694" s="3"/>
      <c r="F694" s="3"/>
      <c r="G694" s="3"/>
      <c r="H694" s="3"/>
      <c r="I694" s="3"/>
      <c r="J694" s="3"/>
      <c r="K694" s="3" t="str">
        <f>IF(B694=0,"",B694-B488)</f>
        <v/>
      </c>
      <c r="L694" s="3"/>
      <c r="M694" s="4"/>
      <c r="N694" s="4"/>
    </row>
    <row r="695" spans="2:14" x14ac:dyDescent="0.25">
      <c r="B695" s="3"/>
      <c r="C695" s="3"/>
      <c r="D695" s="3"/>
      <c r="E695" s="3"/>
      <c r="F695" s="3"/>
      <c r="G695" s="3"/>
      <c r="H695" s="3"/>
      <c r="I695" s="3"/>
      <c r="J695" s="3"/>
      <c r="K695" s="3" t="str">
        <f>IF(B695=0,"",B695-B489)</f>
        <v/>
      </c>
      <c r="L695" s="3"/>
      <c r="M695" s="4"/>
      <c r="N695" s="4"/>
    </row>
    <row r="696" spans="2:14" x14ac:dyDescent="0.25">
      <c r="B696" s="3"/>
      <c r="C696" s="3"/>
      <c r="D696" s="3"/>
      <c r="E696" s="3"/>
      <c r="F696" s="3"/>
      <c r="G696" s="3"/>
      <c r="H696" s="3"/>
      <c r="I696" s="3"/>
      <c r="J696" s="3"/>
      <c r="K696" s="3" t="str">
        <f>IF(B696=0,"",B696-B490)</f>
        <v/>
      </c>
      <c r="L696" s="3"/>
      <c r="M696" s="4"/>
      <c r="N696" s="4"/>
    </row>
    <row r="697" spans="2:14" x14ac:dyDescent="0.25">
      <c r="B697" s="3"/>
      <c r="C697" s="3"/>
      <c r="D697" s="3"/>
      <c r="E697" s="3"/>
      <c r="F697" s="3"/>
      <c r="G697" s="3"/>
      <c r="H697" s="3"/>
      <c r="I697" s="3"/>
      <c r="J697" s="3"/>
      <c r="K697" s="3" t="str">
        <f>IF(B697=0,"",B697-B491)</f>
        <v/>
      </c>
      <c r="L697" s="3"/>
      <c r="M697" s="4"/>
      <c r="N697" s="4"/>
    </row>
    <row r="698" spans="2:14" x14ac:dyDescent="0.25">
      <c r="B698" s="3"/>
      <c r="C698" s="3"/>
      <c r="D698" s="3"/>
      <c r="E698" s="3"/>
      <c r="F698" s="3"/>
      <c r="G698" s="3"/>
      <c r="H698" s="3"/>
      <c r="I698" s="3"/>
      <c r="J698" s="3"/>
      <c r="K698" s="3" t="str">
        <f>IF(B698=0,"",B698-B492)</f>
        <v/>
      </c>
      <c r="L698" s="3"/>
      <c r="M698" s="4"/>
      <c r="N698" s="4"/>
    </row>
    <row r="699" spans="2:14" x14ac:dyDescent="0.25">
      <c r="B699" s="3"/>
      <c r="C699" s="3"/>
      <c r="D699" s="3"/>
      <c r="E699" s="3"/>
      <c r="F699" s="3"/>
      <c r="G699" s="3"/>
      <c r="H699" s="3"/>
      <c r="I699" s="3"/>
      <c r="J699" s="3"/>
      <c r="K699" s="3" t="str">
        <f>IF(B699=0,"",B699-B493)</f>
        <v/>
      </c>
      <c r="L699" s="3"/>
      <c r="M699" s="4"/>
      <c r="N699" s="4"/>
    </row>
    <row r="700" spans="2:14" x14ac:dyDescent="0.25">
      <c r="B700" s="3"/>
      <c r="C700" s="3"/>
      <c r="D700" s="3"/>
      <c r="E700" s="3"/>
      <c r="F700" s="3"/>
      <c r="G700" s="3"/>
      <c r="H700" s="3"/>
      <c r="I700" s="3"/>
      <c r="J700" s="3"/>
      <c r="K700" s="3" t="str">
        <f>IF(B700=0,"",B700-B494)</f>
        <v/>
      </c>
      <c r="L700" s="3"/>
      <c r="M700" s="4"/>
      <c r="N700" s="4"/>
    </row>
    <row r="701" spans="2:14" x14ac:dyDescent="0.25">
      <c r="B701" s="3"/>
      <c r="C701" s="3"/>
      <c r="D701" s="3"/>
      <c r="E701" s="3"/>
      <c r="F701" s="3"/>
      <c r="G701" s="3"/>
      <c r="H701" s="3"/>
      <c r="I701" s="3"/>
      <c r="J701" s="3"/>
      <c r="K701" s="3" t="str">
        <f>IF(B701=0,"",B701-B495)</f>
        <v/>
      </c>
      <c r="L701" s="3"/>
      <c r="M701" s="4"/>
      <c r="N701" s="4"/>
    </row>
    <row r="702" spans="2:14" x14ac:dyDescent="0.25">
      <c r="B702" s="3"/>
      <c r="C702" s="3"/>
      <c r="D702" s="3"/>
      <c r="E702" s="3"/>
      <c r="F702" s="3"/>
      <c r="G702" s="3"/>
      <c r="H702" s="3"/>
      <c r="I702" s="3"/>
      <c r="J702" s="3"/>
      <c r="K702" s="3" t="str">
        <f>IF(B702=0,"",B702-B496)</f>
        <v/>
      </c>
      <c r="L702" s="3"/>
      <c r="M702" s="4"/>
      <c r="N702" s="4"/>
    </row>
    <row r="703" spans="2:14" x14ac:dyDescent="0.25">
      <c r="B703" s="3"/>
      <c r="C703" s="3"/>
      <c r="D703" s="3"/>
      <c r="E703" s="3"/>
      <c r="F703" s="3"/>
      <c r="G703" s="3"/>
      <c r="H703" s="3"/>
      <c r="I703" s="3"/>
      <c r="J703" s="3"/>
      <c r="K703" s="3" t="str">
        <f>IF(B703=0,"",B703-B498)</f>
        <v/>
      </c>
      <c r="L703" s="3"/>
      <c r="M703" s="4"/>
      <c r="N703" s="4"/>
    </row>
    <row r="704" spans="2:14" x14ac:dyDescent="0.25">
      <c r="B704" s="3"/>
      <c r="C704" s="3"/>
      <c r="D704" s="3"/>
      <c r="E704" s="3"/>
      <c r="F704" s="3"/>
      <c r="G704" s="3"/>
      <c r="H704" s="3"/>
      <c r="I704" s="3"/>
      <c r="J704" s="3"/>
      <c r="K704" s="3" t="str">
        <f>IF(B704=0,"",B704-B499)</f>
        <v/>
      </c>
      <c r="L704" s="3"/>
      <c r="M704" s="4"/>
      <c r="N704" s="4"/>
    </row>
    <row r="705" spans="2:14" x14ac:dyDescent="0.25">
      <c r="B705" s="3"/>
      <c r="C705" s="3"/>
      <c r="D705" s="3"/>
      <c r="E705" s="3"/>
      <c r="F705" s="3"/>
      <c r="G705" s="3"/>
      <c r="H705" s="3"/>
      <c r="I705" s="3"/>
      <c r="J705" s="3"/>
      <c r="K705" s="3" t="str">
        <f>IF(B705=0,"",B705-B500)</f>
        <v/>
      </c>
      <c r="L705" s="3"/>
      <c r="M705" s="4"/>
      <c r="N705" s="4"/>
    </row>
    <row r="706" spans="2:14" x14ac:dyDescent="0.25">
      <c r="B706" s="3"/>
      <c r="C706" s="3"/>
      <c r="D706" s="3"/>
      <c r="E706" s="3"/>
      <c r="F706" s="3"/>
      <c r="G706" s="3"/>
      <c r="H706" s="3"/>
      <c r="I706" s="3"/>
      <c r="J706" s="3"/>
      <c r="K706" s="3" t="str">
        <f>IF(B706=0,"",B706-#REF!)</f>
        <v/>
      </c>
      <c r="L706" s="3"/>
      <c r="M706" s="4"/>
      <c r="N706" s="4"/>
    </row>
    <row r="707" spans="2:14" x14ac:dyDescent="0.25">
      <c r="B707" s="3"/>
      <c r="C707" s="3"/>
      <c r="D707" s="3"/>
      <c r="E707" s="3"/>
      <c r="F707" s="3"/>
      <c r="G707" s="3"/>
      <c r="H707" s="3"/>
      <c r="I707" s="3"/>
      <c r="J707" s="3"/>
      <c r="K707" s="3" t="str">
        <f>IF(B707=0,"",B707-B653)</f>
        <v/>
      </c>
      <c r="L707" s="3"/>
      <c r="M707" s="4"/>
      <c r="N707" s="4"/>
    </row>
    <row r="708" spans="2:14" x14ac:dyDescent="0.25">
      <c r="B708" s="3"/>
      <c r="C708" s="3"/>
      <c r="D708" s="3"/>
      <c r="E708" s="3"/>
      <c r="F708" s="3"/>
      <c r="G708" s="3"/>
      <c r="H708" s="3"/>
      <c r="I708" s="3"/>
      <c r="J708" s="3"/>
      <c r="K708" s="3" t="str">
        <f t="shared" ref="K708:K741" si="1127">IF(B708=0,"",B708-B656)</f>
        <v/>
      </c>
      <c r="L708" s="3"/>
      <c r="M708" s="4"/>
      <c r="N708" s="4"/>
    </row>
    <row r="709" spans="2:14" x14ac:dyDescent="0.25">
      <c r="B709" s="3"/>
      <c r="C709" s="3"/>
      <c r="D709" s="3"/>
      <c r="E709" s="3"/>
      <c r="F709" s="3"/>
      <c r="G709" s="3"/>
      <c r="H709" s="3"/>
      <c r="I709" s="3"/>
      <c r="J709" s="3"/>
      <c r="K709" s="3" t="str">
        <f t="shared" si="1127"/>
        <v/>
      </c>
      <c r="L709" s="3"/>
      <c r="M709" s="4"/>
      <c r="N709" s="4"/>
    </row>
    <row r="710" spans="2:14" x14ac:dyDescent="0.25">
      <c r="B710" s="3"/>
      <c r="C710" s="3"/>
      <c r="D710" s="3"/>
      <c r="E710" s="3"/>
      <c r="F710" s="3"/>
      <c r="G710" s="3"/>
      <c r="H710" s="3"/>
      <c r="I710" s="3"/>
      <c r="J710" s="3"/>
      <c r="K710" s="3" t="str">
        <f>IF(B710=0,"",B710-B658)</f>
        <v/>
      </c>
      <c r="L710" s="3"/>
      <c r="M710" s="4"/>
      <c r="N710" s="4"/>
    </row>
    <row r="711" spans="2:14" x14ac:dyDescent="0.25">
      <c r="B711" s="3"/>
      <c r="C711" s="3"/>
      <c r="D711" s="3"/>
      <c r="E711" s="3"/>
      <c r="F711" s="3"/>
      <c r="G711" s="3"/>
      <c r="H711" s="3"/>
      <c r="I711" s="3"/>
      <c r="J711" s="3"/>
      <c r="K711" s="3" t="str">
        <f t="shared" si="1127"/>
        <v/>
      </c>
      <c r="L711" s="3"/>
      <c r="M711" s="4"/>
      <c r="N711" s="4"/>
    </row>
    <row r="712" spans="2:14" x14ac:dyDescent="0.25">
      <c r="B712" s="3"/>
      <c r="C712" s="3"/>
      <c r="D712" s="3"/>
      <c r="E712" s="3"/>
      <c r="F712" s="3"/>
      <c r="G712" s="3"/>
      <c r="H712" s="3"/>
      <c r="I712" s="3"/>
      <c r="J712" s="3"/>
      <c r="K712" s="3" t="str">
        <f t="shared" si="1127"/>
        <v/>
      </c>
      <c r="L712" s="3"/>
      <c r="M712" s="4"/>
      <c r="N712" s="4"/>
    </row>
    <row r="713" spans="2:14" x14ac:dyDescent="0.25">
      <c r="B713" s="3"/>
      <c r="C713" s="3"/>
      <c r="D713" s="3"/>
      <c r="E713" s="3"/>
      <c r="F713" s="3"/>
      <c r="G713" s="3"/>
      <c r="H713" s="3"/>
      <c r="I713" s="3"/>
      <c r="J713" s="3"/>
      <c r="K713" s="3" t="str">
        <f t="shared" si="1127"/>
        <v/>
      </c>
      <c r="L713" s="3"/>
      <c r="M713" s="4"/>
      <c r="N713" s="4"/>
    </row>
    <row r="714" spans="2:14" x14ac:dyDescent="0.25">
      <c r="B714" s="3"/>
      <c r="C714" s="3"/>
      <c r="D714" s="3"/>
      <c r="E714" s="3"/>
      <c r="F714" s="3"/>
      <c r="G714" s="3"/>
      <c r="H714" s="3"/>
      <c r="I714" s="3"/>
      <c r="J714" s="3"/>
      <c r="K714" s="3" t="str">
        <f t="shared" si="1127"/>
        <v/>
      </c>
      <c r="L714" s="3"/>
      <c r="M714" s="4"/>
      <c r="N714" s="4"/>
    </row>
    <row r="715" spans="2:14" x14ac:dyDescent="0.25">
      <c r="B715" s="3"/>
      <c r="C715" s="3"/>
      <c r="D715" s="3"/>
      <c r="E715" s="3"/>
      <c r="F715" s="3"/>
      <c r="G715" s="3"/>
      <c r="H715" s="3"/>
      <c r="I715" s="3"/>
      <c r="J715" s="3"/>
      <c r="K715" s="3" t="str">
        <f t="shared" si="1127"/>
        <v/>
      </c>
      <c r="L715" s="3"/>
      <c r="M715" s="4"/>
      <c r="N715" s="4"/>
    </row>
    <row r="716" spans="2:14" x14ac:dyDescent="0.25">
      <c r="B716" s="3"/>
      <c r="C716" s="3"/>
      <c r="D716" s="3"/>
      <c r="E716" s="3"/>
      <c r="F716" s="3"/>
      <c r="G716" s="3"/>
      <c r="H716" s="3"/>
      <c r="I716" s="3"/>
      <c r="J716" s="3"/>
      <c r="K716" s="3" t="str">
        <f t="shared" si="1127"/>
        <v/>
      </c>
      <c r="L716" s="3"/>
      <c r="M716" s="4"/>
      <c r="N716" s="4"/>
    </row>
    <row r="717" spans="2:14" x14ac:dyDescent="0.25">
      <c r="B717" s="3"/>
      <c r="C717" s="3"/>
      <c r="D717" s="3"/>
      <c r="E717" s="3"/>
      <c r="F717" s="3"/>
      <c r="G717" s="3"/>
      <c r="H717" s="3"/>
      <c r="I717" s="3"/>
      <c r="J717" s="3"/>
      <c r="K717" s="3" t="str">
        <f t="shared" si="1127"/>
        <v/>
      </c>
      <c r="L717" s="3"/>
      <c r="M717" s="4"/>
      <c r="N717" s="4"/>
    </row>
    <row r="718" spans="2:14" x14ac:dyDescent="0.25">
      <c r="B718" s="3"/>
      <c r="C718" s="3"/>
      <c r="D718" s="3"/>
      <c r="E718" s="3"/>
      <c r="F718" s="3"/>
      <c r="G718" s="3"/>
      <c r="H718" s="3"/>
      <c r="I718" s="3"/>
      <c r="J718" s="3"/>
      <c r="K718" s="3" t="str">
        <f t="shared" si="1127"/>
        <v/>
      </c>
      <c r="L718" s="3"/>
      <c r="M718" s="4"/>
      <c r="N718" s="4"/>
    </row>
    <row r="719" spans="2:14" x14ac:dyDescent="0.25">
      <c r="B719" s="3"/>
      <c r="C719" s="3"/>
      <c r="D719" s="3"/>
      <c r="E719" s="3"/>
      <c r="F719" s="3"/>
      <c r="G719" s="3"/>
      <c r="H719" s="3"/>
      <c r="I719" s="3"/>
      <c r="J719" s="3"/>
      <c r="K719" s="3" t="str">
        <f t="shared" si="1127"/>
        <v/>
      </c>
      <c r="L719" s="3"/>
      <c r="M719" s="4"/>
      <c r="N719" s="4"/>
    </row>
    <row r="720" spans="2:14" x14ac:dyDescent="0.25">
      <c r="B720" s="3"/>
      <c r="C720" s="3"/>
      <c r="D720" s="3"/>
      <c r="E720" s="3"/>
      <c r="F720" s="3"/>
      <c r="G720" s="3"/>
      <c r="H720" s="3"/>
      <c r="I720" s="3"/>
      <c r="J720" s="3"/>
      <c r="K720" s="3" t="str">
        <f t="shared" si="1127"/>
        <v/>
      </c>
      <c r="L720" s="3"/>
      <c r="M720" s="4"/>
      <c r="N720" s="4"/>
    </row>
    <row r="721" spans="2:14" x14ac:dyDescent="0.25">
      <c r="B721" s="3"/>
      <c r="C721" s="3"/>
      <c r="D721" s="3"/>
      <c r="E721" s="3"/>
      <c r="F721" s="3"/>
      <c r="G721" s="3"/>
      <c r="H721" s="3"/>
      <c r="I721" s="3"/>
      <c r="J721" s="3"/>
      <c r="K721" s="3" t="str">
        <f t="shared" si="1127"/>
        <v/>
      </c>
      <c r="L721" s="3"/>
      <c r="M721" s="4"/>
      <c r="N721" s="4"/>
    </row>
    <row r="722" spans="2:14" x14ac:dyDescent="0.25">
      <c r="B722" s="3"/>
      <c r="C722" s="3"/>
      <c r="D722" s="3"/>
      <c r="E722" s="3"/>
      <c r="F722" s="3"/>
      <c r="G722" s="3"/>
      <c r="H722" s="3"/>
      <c r="I722" s="3"/>
      <c r="J722" s="3"/>
      <c r="K722" s="3" t="str">
        <f t="shared" si="1127"/>
        <v/>
      </c>
      <c r="L722" s="3"/>
      <c r="M722" s="4"/>
      <c r="N722" s="4"/>
    </row>
    <row r="723" spans="2:14" x14ac:dyDescent="0.25">
      <c r="B723" s="3"/>
      <c r="C723" s="3"/>
      <c r="D723" s="3"/>
      <c r="E723" s="3"/>
      <c r="F723" s="3"/>
      <c r="G723" s="3"/>
      <c r="H723" s="3"/>
      <c r="I723" s="3"/>
      <c r="J723" s="3"/>
      <c r="K723" s="3" t="str">
        <f t="shared" si="1127"/>
        <v/>
      </c>
      <c r="L723" s="3"/>
      <c r="M723" s="4"/>
      <c r="N723" s="4"/>
    </row>
    <row r="724" spans="2:14" x14ac:dyDescent="0.25">
      <c r="B724" s="3"/>
      <c r="C724" s="3"/>
      <c r="D724" s="3"/>
      <c r="E724" s="3"/>
      <c r="F724" s="3"/>
      <c r="G724" s="3"/>
      <c r="H724" s="3"/>
      <c r="I724" s="3"/>
      <c r="J724" s="3"/>
      <c r="K724" s="3" t="str">
        <f t="shared" si="1127"/>
        <v/>
      </c>
      <c r="L724" s="3"/>
      <c r="M724" s="4"/>
      <c r="N724" s="4"/>
    </row>
    <row r="725" spans="2:14" x14ac:dyDescent="0.25">
      <c r="B725" s="3"/>
      <c r="C725" s="3"/>
      <c r="D725" s="3"/>
      <c r="E725" s="3"/>
      <c r="F725" s="3"/>
      <c r="G725" s="3"/>
      <c r="H725" s="3"/>
      <c r="I725" s="3"/>
      <c r="J725" s="3"/>
      <c r="K725" s="3" t="str">
        <f t="shared" si="1127"/>
        <v/>
      </c>
      <c r="L725" s="3"/>
      <c r="M725" s="4"/>
      <c r="N725" s="4"/>
    </row>
    <row r="726" spans="2:14" x14ac:dyDescent="0.25">
      <c r="B726" s="3"/>
      <c r="C726" s="3"/>
      <c r="D726" s="3"/>
      <c r="E726" s="3"/>
      <c r="F726" s="3"/>
      <c r="G726" s="3"/>
      <c r="H726" s="3"/>
      <c r="I726" s="3"/>
      <c r="J726" s="3"/>
      <c r="K726" s="3" t="str">
        <f t="shared" si="1127"/>
        <v/>
      </c>
      <c r="L726" s="3"/>
      <c r="M726" s="4"/>
      <c r="N726" s="4"/>
    </row>
    <row r="727" spans="2:14" x14ac:dyDescent="0.25">
      <c r="B727" s="3"/>
      <c r="C727" s="3"/>
      <c r="D727" s="3"/>
      <c r="E727" s="3"/>
      <c r="F727" s="3"/>
      <c r="G727" s="3"/>
      <c r="H727" s="3"/>
      <c r="I727" s="3"/>
      <c r="J727" s="3"/>
      <c r="K727" s="3" t="str">
        <f t="shared" si="1127"/>
        <v/>
      </c>
      <c r="L727" s="3"/>
      <c r="M727" s="4"/>
      <c r="N727" s="4"/>
    </row>
    <row r="728" spans="2:14" x14ac:dyDescent="0.25">
      <c r="B728" s="3"/>
      <c r="C728" s="3"/>
      <c r="D728" s="3"/>
      <c r="E728" s="3"/>
      <c r="F728" s="3"/>
      <c r="G728" s="3"/>
      <c r="H728" s="3"/>
      <c r="I728" s="3"/>
      <c r="J728" s="3"/>
      <c r="K728" s="3" t="str">
        <f t="shared" si="1127"/>
        <v/>
      </c>
      <c r="L728" s="3"/>
      <c r="M728" s="4"/>
      <c r="N728" s="4"/>
    </row>
    <row r="729" spans="2:14" x14ac:dyDescent="0.25">
      <c r="B729" s="3"/>
      <c r="C729" s="3"/>
      <c r="D729" s="3"/>
      <c r="E729" s="3"/>
      <c r="F729" s="3"/>
      <c r="G729" s="3"/>
      <c r="H729" s="3"/>
      <c r="I729" s="3"/>
      <c r="J729" s="3"/>
      <c r="K729" s="3" t="str">
        <f t="shared" si="1127"/>
        <v/>
      </c>
      <c r="L729" s="3"/>
      <c r="M729" s="4"/>
      <c r="N729" s="4"/>
    </row>
    <row r="730" spans="2:14" x14ac:dyDescent="0.25">
      <c r="B730" s="3"/>
      <c r="C730" s="3"/>
      <c r="D730" s="3"/>
      <c r="E730" s="3"/>
      <c r="F730" s="3"/>
      <c r="G730" s="3"/>
      <c r="H730" s="3"/>
      <c r="I730" s="3"/>
      <c r="J730" s="3"/>
      <c r="K730" s="3" t="str">
        <f t="shared" si="1127"/>
        <v/>
      </c>
      <c r="L730" s="3"/>
      <c r="M730" s="4"/>
      <c r="N730" s="4"/>
    </row>
    <row r="731" spans="2:14" x14ac:dyDescent="0.25">
      <c r="B731" s="3"/>
      <c r="C731" s="3"/>
      <c r="D731" s="3"/>
      <c r="E731" s="3"/>
      <c r="F731" s="3"/>
      <c r="G731" s="3"/>
      <c r="H731" s="3"/>
      <c r="I731" s="3"/>
      <c r="J731" s="3"/>
      <c r="K731" s="3" t="str">
        <f t="shared" si="1127"/>
        <v/>
      </c>
      <c r="L731" s="3"/>
      <c r="M731" s="4"/>
      <c r="N731" s="4"/>
    </row>
    <row r="732" spans="2:14" x14ac:dyDescent="0.25">
      <c r="B732" s="3"/>
      <c r="C732" s="3"/>
      <c r="D732" s="3"/>
      <c r="E732" s="3"/>
      <c r="F732" s="3"/>
      <c r="G732" s="3"/>
      <c r="H732" s="3"/>
      <c r="I732" s="3"/>
      <c r="J732" s="3"/>
      <c r="K732" s="3" t="str">
        <f t="shared" si="1127"/>
        <v/>
      </c>
      <c r="L732" s="3"/>
      <c r="M732" s="4"/>
      <c r="N732" s="4"/>
    </row>
    <row r="733" spans="2:14" x14ac:dyDescent="0.25">
      <c r="B733" s="3"/>
      <c r="C733" s="3"/>
      <c r="D733" s="3"/>
      <c r="E733" s="3"/>
      <c r="F733" s="3"/>
      <c r="G733" s="3"/>
      <c r="H733" s="3"/>
      <c r="I733" s="3"/>
      <c r="J733" s="3"/>
      <c r="K733" s="3" t="str">
        <f t="shared" si="1127"/>
        <v/>
      </c>
      <c r="L733" s="3"/>
      <c r="M733" s="4"/>
      <c r="N733" s="4"/>
    </row>
    <row r="734" spans="2:14" x14ac:dyDescent="0.25">
      <c r="B734" s="3"/>
      <c r="C734" s="3"/>
      <c r="D734" s="3"/>
      <c r="E734" s="3"/>
      <c r="F734" s="3"/>
      <c r="G734" s="3"/>
      <c r="H734" s="3"/>
      <c r="I734" s="3"/>
      <c r="J734" s="3"/>
      <c r="K734" s="3" t="str">
        <f t="shared" si="1127"/>
        <v/>
      </c>
      <c r="L734" s="3"/>
      <c r="M734" s="4"/>
      <c r="N734" s="4"/>
    </row>
    <row r="735" spans="2:14" x14ac:dyDescent="0.25">
      <c r="B735" s="3"/>
      <c r="C735" s="3"/>
      <c r="D735" s="3"/>
      <c r="E735" s="3"/>
      <c r="F735" s="3"/>
      <c r="G735" s="3"/>
      <c r="H735" s="3"/>
      <c r="I735" s="3"/>
      <c r="J735" s="3"/>
      <c r="K735" s="3" t="str">
        <f t="shared" si="1127"/>
        <v/>
      </c>
      <c r="L735" s="3"/>
      <c r="M735" s="4"/>
      <c r="N735" s="4"/>
    </row>
    <row r="736" spans="2:14" x14ac:dyDescent="0.25">
      <c r="B736" s="3"/>
      <c r="C736" s="3"/>
      <c r="D736" s="3"/>
      <c r="E736" s="3"/>
      <c r="F736" s="3"/>
      <c r="G736" s="3"/>
      <c r="H736" s="3"/>
      <c r="I736" s="3"/>
      <c r="J736" s="3"/>
      <c r="K736" s="3" t="str">
        <f t="shared" si="1127"/>
        <v/>
      </c>
      <c r="L736" s="3"/>
      <c r="M736" s="4"/>
      <c r="N736" s="4"/>
    </row>
    <row r="737" spans="2:14" x14ac:dyDescent="0.25">
      <c r="B737" s="3"/>
      <c r="C737" s="3"/>
      <c r="D737" s="3"/>
      <c r="E737" s="3"/>
      <c r="F737" s="3"/>
      <c r="G737" s="3"/>
      <c r="H737" s="3"/>
      <c r="I737" s="3"/>
      <c r="J737" s="3"/>
      <c r="K737" s="3" t="str">
        <f t="shared" si="1127"/>
        <v/>
      </c>
      <c r="L737" s="3"/>
      <c r="M737" s="4"/>
      <c r="N737" s="4"/>
    </row>
    <row r="738" spans="2:14" x14ac:dyDescent="0.25">
      <c r="B738" s="3"/>
      <c r="C738" s="3"/>
      <c r="D738" s="3"/>
      <c r="E738" s="3"/>
      <c r="F738" s="3"/>
      <c r="G738" s="3"/>
      <c r="H738" s="3"/>
      <c r="I738" s="3"/>
      <c r="J738" s="3"/>
      <c r="K738" s="3" t="str">
        <f t="shared" si="1127"/>
        <v/>
      </c>
      <c r="L738" s="3"/>
      <c r="M738" s="4"/>
      <c r="N738" s="4"/>
    </row>
    <row r="739" spans="2:14" x14ac:dyDescent="0.25">
      <c r="B739" s="3"/>
      <c r="C739" s="3"/>
      <c r="D739" s="3"/>
      <c r="E739" s="3"/>
      <c r="F739" s="3"/>
      <c r="G739" s="3"/>
      <c r="H739" s="3"/>
      <c r="I739" s="3"/>
      <c r="J739" s="3"/>
      <c r="K739" s="3" t="str">
        <f t="shared" si="1127"/>
        <v/>
      </c>
      <c r="L739" s="3"/>
      <c r="M739" s="4"/>
      <c r="N739" s="4"/>
    </row>
    <row r="740" spans="2:14" x14ac:dyDescent="0.25">
      <c r="B740" s="3"/>
      <c r="C740" s="3"/>
      <c r="D740" s="3"/>
      <c r="E740" s="3"/>
      <c r="F740" s="3"/>
      <c r="G740" s="3"/>
      <c r="H740" s="3"/>
      <c r="I740" s="3"/>
      <c r="J740" s="3"/>
      <c r="K740" s="3" t="str">
        <f t="shared" si="1127"/>
        <v/>
      </c>
      <c r="L740" s="3"/>
      <c r="M740" s="4"/>
      <c r="N740" s="4"/>
    </row>
    <row r="741" spans="2:14" x14ac:dyDescent="0.25">
      <c r="B741" s="3"/>
      <c r="C741" s="3"/>
      <c r="D741" s="3"/>
      <c r="E741" s="3"/>
      <c r="F741" s="3"/>
      <c r="G741" s="3"/>
      <c r="H741" s="3"/>
      <c r="I741" s="3"/>
      <c r="J741" s="3"/>
      <c r="K741" s="3" t="str">
        <f t="shared" si="1127"/>
        <v/>
      </c>
      <c r="L741" s="3"/>
      <c r="M741" s="4"/>
      <c r="N741" s="4"/>
    </row>
    <row r="742" spans="2:14" x14ac:dyDescent="0.25">
      <c r="B742" s="3"/>
      <c r="C742" s="3"/>
      <c r="D742" s="3"/>
      <c r="E742" s="3"/>
      <c r="F742" s="3"/>
      <c r="G742" s="3"/>
      <c r="H742" s="3"/>
      <c r="I742" s="3"/>
      <c r="J742" s="3"/>
      <c r="K742" s="3" t="str">
        <f t="shared" ref="K742:K754" si="1128">IF(B742=0,"",B742-B690)</f>
        <v/>
      </c>
      <c r="L742" s="3"/>
      <c r="M742" s="4"/>
      <c r="N742" s="4"/>
    </row>
    <row r="743" spans="2:14" x14ac:dyDescent="0.25">
      <c r="B743" s="3"/>
      <c r="C743" s="3"/>
      <c r="D743" s="3"/>
      <c r="E743" s="3"/>
      <c r="F743" s="3"/>
      <c r="G743" s="3"/>
      <c r="H743" s="3"/>
      <c r="I743" s="3"/>
      <c r="J743" s="3"/>
      <c r="K743" s="3" t="str">
        <f t="shared" si="1128"/>
        <v/>
      </c>
      <c r="L743" s="3"/>
      <c r="M743" s="4"/>
      <c r="N743" s="4"/>
    </row>
    <row r="744" spans="2:14" x14ac:dyDescent="0.25">
      <c r="B744" s="3"/>
      <c r="C744" s="3"/>
      <c r="D744" s="3"/>
      <c r="E744" s="3"/>
      <c r="F744" s="3"/>
      <c r="G744" s="3"/>
      <c r="H744" s="3"/>
      <c r="I744" s="3"/>
      <c r="J744" s="3"/>
      <c r="K744" s="3" t="str">
        <f t="shared" si="1128"/>
        <v/>
      </c>
      <c r="L744" s="3"/>
      <c r="M744" s="4"/>
      <c r="N744" s="4"/>
    </row>
    <row r="745" spans="2:14" x14ac:dyDescent="0.25">
      <c r="B745" s="3"/>
      <c r="C745" s="3"/>
      <c r="D745" s="3"/>
      <c r="E745" s="3"/>
      <c r="F745" s="3"/>
      <c r="G745" s="3"/>
      <c r="H745" s="3"/>
      <c r="I745" s="3"/>
      <c r="J745" s="3"/>
      <c r="K745" s="3" t="str">
        <f t="shared" si="1128"/>
        <v/>
      </c>
      <c r="L745" s="3"/>
      <c r="M745" s="4"/>
      <c r="N745" s="4"/>
    </row>
    <row r="746" spans="2:14" x14ac:dyDescent="0.25">
      <c r="B746" s="3"/>
      <c r="C746" s="3"/>
      <c r="D746" s="3"/>
      <c r="E746" s="3"/>
      <c r="F746" s="3"/>
      <c r="G746" s="3"/>
      <c r="H746" s="3"/>
      <c r="I746" s="3"/>
      <c r="J746" s="3"/>
      <c r="K746" s="3" t="str">
        <f t="shared" si="1128"/>
        <v/>
      </c>
      <c r="L746" s="3"/>
      <c r="M746" s="4"/>
      <c r="N746" s="4"/>
    </row>
    <row r="747" spans="2:14" x14ac:dyDescent="0.25">
      <c r="B747" s="3"/>
      <c r="C747" s="3"/>
      <c r="D747" s="3"/>
      <c r="E747" s="3"/>
      <c r="F747" s="3"/>
      <c r="G747" s="3"/>
      <c r="H747" s="3"/>
      <c r="I747" s="3"/>
      <c r="J747" s="3"/>
      <c r="K747" s="3" t="str">
        <f t="shared" si="1128"/>
        <v/>
      </c>
      <c r="L747" s="3"/>
      <c r="M747" s="4"/>
      <c r="N747" s="4"/>
    </row>
    <row r="748" spans="2:14" x14ac:dyDescent="0.25">
      <c r="B748" s="3"/>
      <c r="C748" s="3"/>
      <c r="D748" s="3"/>
      <c r="E748" s="3"/>
      <c r="F748" s="3"/>
      <c r="G748" s="3"/>
      <c r="H748" s="3"/>
      <c r="I748" s="3"/>
      <c r="J748" s="3"/>
      <c r="K748" s="3" t="str">
        <f t="shared" si="1128"/>
        <v/>
      </c>
      <c r="L748" s="3"/>
      <c r="M748" s="4"/>
      <c r="N748" s="4"/>
    </row>
    <row r="749" spans="2:14" x14ac:dyDescent="0.25">
      <c r="B749" s="3"/>
      <c r="C749" s="3"/>
      <c r="D749" s="3"/>
      <c r="E749" s="3"/>
      <c r="F749" s="3"/>
      <c r="G749" s="3"/>
      <c r="H749" s="3"/>
      <c r="I749" s="3"/>
      <c r="J749" s="3"/>
      <c r="K749" s="3" t="str">
        <f t="shared" si="1128"/>
        <v/>
      </c>
      <c r="L749" s="3"/>
      <c r="M749" s="4"/>
      <c r="N749" s="4"/>
    </row>
    <row r="750" spans="2:14" x14ac:dyDescent="0.25">
      <c r="B750" s="3"/>
      <c r="C750" s="3"/>
      <c r="D750" s="3"/>
      <c r="E750" s="3"/>
      <c r="F750" s="3"/>
      <c r="G750" s="3"/>
      <c r="H750" s="3"/>
      <c r="I750" s="3"/>
      <c r="J750" s="3"/>
      <c r="K750" s="3" t="str">
        <f t="shared" si="1128"/>
        <v/>
      </c>
      <c r="L750" s="3"/>
      <c r="M750" s="4"/>
      <c r="N750" s="4"/>
    </row>
    <row r="751" spans="2:14" x14ac:dyDescent="0.25">
      <c r="B751" s="3"/>
      <c r="C751" s="3"/>
      <c r="D751" s="3"/>
      <c r="E751" s="3"/>
      <c r="F751" s="3"/>
      <c r="G751" s="3"/>
      <c r="H751" s="3"/>
      <c r="I751" s="3"/>
      <c r="J751" s="3"/>
      <c r="K751" s="3" t="str">
        <f t="shared" si="1128"/>
        <v/>
      </c>
      <c r="L751" s="3"/>
      <c r="M751" s="4"/>
      <c r="N751" s="4"/>
    </row>
    <row r="752" spans="2:14" x14ac:dyDescent="0.25">
      <c r="B752" s="3"/>
      <c r="C752" s="3"/>
      <c r="D752" s="3"/>
      <c r="E752" s="3"/>
      <c r="F752" s="3"/>
      <c r="G752" s="3"/>
      <c r="H752" s="3"/>
      <c r="I752" s="3"/>
      <c r="J752" s="3"/>
      <c r="K752" s="3" t="str">
        <f t="shared" si="1128"/>
        <v/>
      </c>
      <c r="L752" s="3"/>
      <c r="M752" s="4"/>
      <c r="N752" s="4"/>
    </row>
    <row r="753" spans="2:14" x14ac:dyDescent="0.25">
      <c r="B753" s="3"/>
      <c r="C753" s="3"/>
      <c r="D753" s="3"/>
      <c r="E753" s="3"/>
      <c r="F753" s="3"/>
      <c r="G753" s="3"/>
      <c r="H753" s="3"/>
      <c r="I753" s="3"/>
      <c r="J753" s="3"/>
      <c r="K753" s="3" t="str">
        <f t="shared" si="1128"/>
        <v/>
      </c>
      <c r="L753" s="3"/>
      <c r="M753" s="4"/>
      <c r="N753" s="4"/>
    </row>
    <row r="754" spans="2:14" x14ac:dyDescent="0.25">
      <c r="B754" s="3"/>
      <c r="C754" s="3"/>
      <c r="D754" s="3"/>
      <c r="E754" s="3"/>
      <c r="F754" s="3"/>
      <c r="G754" s="3"/>
      <c r="H754" s="3"/>
      <c r="I754" s="3"/>
      <c r="J754" s="3"/>
      <c r="K754" s="3" t="str">
        <f t="shared" si="1128"/>
        <v/>
      </c>
      <c r="L754" s="3"/>
      <c r="M754" s="4"/>
      <c r="N754" s="4"/>
    </row>
    <row r="755" spans="2:14" x14ac:dyDescent="0.25">
      <c r="B755" s="3"/>
      <c r="C755" s="3"/>
      <c r="D755" s="3"/>
      <c r="E755" s="3"/>
      <c r="F755" s="3"/>
      <c r="G755" s="3"/>
      <c r="H755" s="3"/>
      <c r="I755" s="3"/>
      <c r="J755" s="3"/>
    </row>
    <row r="756" spans="2:14" x14ac:dyDescent="0.25">
      <c r="B756" s="3"/>
      <c r="C756" s="3"/>
      <c r="D756" s="3"/>
      <c r="E756" s="3"/>
      <c r="F756" s="3"/>
      <c r="G756" s="3"/>
      <c r="H756" s="3"/>
      <c r="I756" s="3"/>
      <c r="J756" s="3"/>
    </row>
    <row r="757" spans="2:14" x14ac:dyDescent="0.25">
      <c r="B757" s="3"/>
      <c r="C757" s="3"/>
      <c r="D757" s="3"/>
      <c r="E757" s="3"/>
      <c r="F757" s="3"/>
      <c r="G757" s="3"/>
      <c r="H757" s="3"/>
      <c r="I757" s="3"/>
      <c r="J757" s="3"/>
    </row>
    <row r="758" spans="2:14" x14ac:dyDescent="0.25">
      <c r="B758" s="3"/>
      <c r="C758" s="3"/>
      <c r="D758" s="3"/>
      <c r="E758" s="3"/>
      <c r="F758" s="3"/>
      <c r="G758" s="3"/>
      <c r="H758" s="3"/>
      <c r="I758" s="3"/>
      <c r="J758" s="3"/>
    </row>
    <row r="759" spans="2:14" x14ac:dyDescent="0.25">
      <c r="B759" s="3"/>
      <c r="C759" s="3"/>
      <c r="D759" s="3"/>
      <c r="E759" s="3"/>
      <c r="F759" s="3"/>
      <c r="G759" s="3"/>
      <c r="H759" s="3"/>
      <c r="I759" s="3"/>
      <c r="J759" s="3"/>
    </row>
    <row r="760" spans="2:14" x14ac:dyDescent="0.25">
      <c r="B760" s="3"/>
      <c r="C760" s="3"/>
      <c r="D760" s="3"/>
      <c r="E760" s="3"/>
      <c r="F760" s="3"/>
      <c r="G760" s="3"/>
      <c r="H760" s="3"/>
      <c r="I760" s="3"/>
      <c r="J760" s="3"/>
    </row>
    <row r="761" spans="2:14" x14ac:dyDescent="0.25">
      <c r="B761" s="3"/>
      <c r="C761" s="3"/>
      <c r="D761" s="3"/>
      <c r="E761" s="3"/>
      <c r="F761" s="3"/>
      <c r="G761" s="3"/>
      <c r="H761" s="3"/>
      <c r="I761" s="3"/>
      <c r="J761" s="3"/>
    </row>
    <row r="762" spans="2:14" x14ac:dyDescent="0.25">
      <c r="B762" s="3"/>
      <c r="C762" s="3"/>
      <c r="D762" s="3"/>
      <c r="E762" s="3"/>
      <c r="F762" s="3"/>
      <c r="G762" s="3"/>
      <c r="H762" s="3"/>
      <c r="I762" s="3"/>
      <c r="J762" s="3"/>
    </row>
    <row r="763" spans="2:14" x14ac:dyDescent="0.25">
      <c r="B763" s="3"/>
      <c r="C763" s="3"/>
      <c r="D763" s="3"/>
      <c r="E763" s="3"/>
      <c r="F763" s="3"/>
      <c r="G763" s="3"/>
      <c r="H763" s="3"/>
      <c r="I763" s="3"/>
      <c r="J763" s="3"/>
    </row>
    <row r="764" spans="2:14" x14ac:dyDescent="0.25">
      <c r="B764" s="3"/>
      <c r="C764" s="3"/>
      <c r="D764" s="3"/>
      <c r="E764" s="3"/>
      <c r="F764" s="3"/>
      <c r="G764" s="3"/>
      <c r="H764" s="3"/>
      <c r="I764" s="3"/>
      <c r="J764" s="3"/>
    </row>
    <row r="765" spans="2:14" x14ac:dyDescent="0.25">
      <c r="B765" s="3"/>
      <c r="C765" s="3"/>
      <c r="D765" s="3"/>
      <c r="E765" s="3"/>
      <c r="F765" s="3"/>
      <c r="G765" s="3"/>
      <c r="H765" s="3"/>
      <c r="I765" s="3"/>
      <c r="J765" s="3"/>
    </row>
    <row r="766" spans="2:14" x14ac:dyDescent="0.25">
      <c r="B766" s="3"/>
      <c r="C766" s="3"/>
      <c r="D766" s="3"/>
      <c r="E766" s="3"/>
      <c r="F766" s="3"/>
      <c r="G766" s="3"/>
      <c r="H766" s="3"/>
      <c r="I766" s="3"/>
      <c r="J766" s="3"/>
    </row>
    <row r="767" spans="2:14" x14ac:dyDescent="0.25">
      <c r="B767" s="3"/>
      <c r="C767" s="3"/>
      <c r="D767" s="3"/>
      <c r="E767" s="3"/>
      <c r="F767" s="3"/>
      <c r="G767" s="3"/>
      <c r="H767" s="3"/>
      <c r="I767" s="3"/>
      <c r="J767" s="3"/>
    </row>
    <row r="768" spans="2:14" x14ac:dyDescent="0.25">
      <c r="B768" s="3"/>
      <c r="C768" s="3"/>
      <c r="D768" s="3"/>
      <c r="E768" s="3"/>
      <c r="F768" s="3"/>
      <c r="G768" s="3"/>
      <c r="H768" s="3"/>
      <c r="I768" s="3"/>
      <c r="J768" s="3"/>
    </row>
    <row r="769" spans="2:10" x14ac:dyDescent="0.25">
      <c r="B769" s="3"/>
      <c r="C769" s="3"/>
      <c r="D769" s="3"/>
      <c r="E769" s="3"/>
      <c r="F769" s="3"/>
      <c r="G769" s="3"/>
      <c r="H769" s="3"/>
      <c r="I769" s="3"/>
      <c r="J769" s="3"/>
    </row>
    <row r="770" spans="2:10" x14ac:dyDescent="0.25">
      <c r="B770" s="3"/>
      <c r="C770" s="3"/>
      <c r="D770" s="3"/>
      <c r="E770" s="3"/>
      <c r="F770" s="3"/>
      <c r="G770" s="3"/>
      <c r="H770" s="3"/>
      <c r="I770" s="3"/>
      <c r="J770" s="3"/>
    </row>
    <row r="771" spans="2:10" x14ac:dyDescent="0.25">
      <c r="B771" s="3"/>
      <c r="C771" s="3"/>
      <c r="D771" s="3"/>
      <c r="E771" s="3"/>
      <c r="F771" s="3"/>
      <c r="G771" s="3"/>
      <c r="H771" s="3"/>
      <c r="I771" s="3"/>
      <c r="J771" s="3"/>
    </row>
    <row r="772" spans="2:10" x14ac:dyDescent="0.25">
      <c r="B772" s="3"/>
      <c r="C772" s="3"/>
      <c r="D772" s="3"/>
      <c r="E772" s="3"/>
      <c r="F772" s="3"/>
      <c r="G772" s="3"/>
      <c r="H772" s="3"/>
      <c r="I772" s="3"/>
      <c r="J772" s="3"/>
    </row>
    <row r="773" spans="2:10" x14ac:dyDescent="0.25">
      <c r="B773" s="3"/>
      <c r="C773" s="3"/>
      <c r="D773" s="3"/>
      <c r="E773" s="3"/>
      <c r="F773" s="3"/>
      <c r="G773" s="3"/>
      <c r="H773" s="3"/>
      <c r="I773" s="3"/>
      <c r="J773" s="3"/>
    </row>
    <row r="774" spans="2:10" x14ac:dyDescent="0.25">
      <c r="B774" s="3"/>
      <c r="C774" s="3"/>
      <c r="D774" s="3"/>
      <c r="E774" s="3"/>
      <c r="F774" s="3"/>
      <c r="G774" s="3"/>
      <c r="H774" s="3"/>
      <c r="I774" s="3"/>
      <c r="J774" s="3"/>
    </row>
    <row r="775" spans="2:10" x14ac:dyDescent="0.25">
      <c r="B775" s="3"/>
      <c r="C775" s="3"/>
      <c r="D775" s="3"/>
      <c r="E775" s="3"/>
      <c r="F775" s="3"/>
      <c r="G775" s="3"/>
      <c r="H775" s="3"/>
      <c r="I775" s="3"/>
      <c r="J775" s="3"/>
    </row>
    <row r="776" spans="2:10" x14ac:dyDescent="0.25">
      <c r="B776" s="3"/>
      <c r="C776" s="3"/>
      <c r="D776" s="3"/>
      <c r="E776" s="3"/>
      <c r="F776" s="3"/>
      <c r="G776" s="3"/>
      <c r="H776" s="3"/>
      <c r="I776" s="3"/>
      <c r="J776" s="3"/>
    </row>
    <row r="777" spans="2:10" x14ac:dyDescent="0.25">
      <c r="B777" s="3"/>
      <c r="C777" s="3"/>
      <c r="D777" s="3"/>
      <c r="E777" s="3"/>
      <c r="F777" s="3"/>
      <c r="G777" s="3"/>
      <c r="H777" s="3"/>
      <c r="I777" s="3"/>
      <c r="J777" s="3"/>
    </row>
    <row r="778" spans="2:10" x14ac:dyDescent="0.25">
      <c r="B778" s="3"/>
      <c r="C778" s="3"/>
      <c r="D778" s="3"/>
      <c r="E778" s="3"/>
      <c r="F778" s="3"/>
      <c r="G778" s="3"/>
      <c r="H778" s="3"/>
      <c r="I778" s="3"/>
      <c r="J778" s="3"/>
    </row>
    <row r="779" spans="2:10" x14ac:dyDescent="0.25">
      <c r="B779" s="3"/>
      <c r="C779" s="3"/>
      <c r="D779" s="3"/>
      <c r="E779" s="3"/>
      <c r="F779" s="3"/>
      <c r="G779" s="3"/>
      <c r="H779" s="3"/>
      <c r="I779" s="3"/>
      <c r="J779" s="3"/>
    </row>
    <row r="780" spans="2:10" x14ac:dyDescent="0.25">
      <c r="B780" s="3"/>
      <c r="C780" s="3"/>
      <c r="D780" s="3"/>
      <c r="E780" s="3"/>
      <c r="F780" s="3"/>
      <c r="G780" s="3"/>
      <c r="H780" s="3"/>
      <c r="I780" s="3"/>
      <c r="J780" s="3"/>
    </row>
    <row r="781" spans="2:10" x14ac:dyDescent="0.25">
      <c r="B781" s="3"/>
      <c r="C781" s="3"/>
      <c r="D781" s="3"/>
      <c r="E781" s="3"/>
      <c r="F781" s="3"/>
      <c r="G781" s="3"/>
      <c r="H781" s="3"/>
      <c r="I781" s="3"/>
      <c r="J781" s="3"/>
    </row>
    <row r="782" spans="2:10" x14ac:dyDescent="0.25">
      <c r="B782" s="3"/>
      <c r="C782" s="3"/>
      <c r="D782" s="3"/>
      <c r="E782" s="3"/>
      <c r="F782" s="3"/>
      <c r="G782" s="3"/>
      <c r="H782" s="3"/>
      <c r="I782" s="3"/>
      <c r="J782" s="3"/>
    </row>
    <row r="783" spans="2:10" x14ac:dyDescent="0.25">
      <c r="B783" s="3"/>
      <c r="C783" s="3"/>
      <c r="D783" s="3"/>
      <c r="E783" s="3"/>
      <c r="F783" s="3"/>
      <c r="G783" s="3"/>
      <c r="H783" s="3"/>
      <c r="I783" s="3"/>
      <c r="J783" s="3"/>
    </row>
    <row r="784" spans="2:10" x14ac:dyDescent="0.25">
      <c r="B784" s="3"/>
      <c r="C784" s="3"/>
      <c r="D784" s="3"/>
      <c r="E784" s="3"/>
      <c r="F784" s="3"/>
      <c r="G784" s="3"/>
      <c r="H784" s="3"/>
      <c r="I784" s="3"/>
      <c r="J784" s="3"/>
    </row>
    <row r="785" spans="2:10" x14ac:dyDescent="0.25">
      <c r="B785" s="3"/>
      <c r="C785" s="3"/>
      <c r="D785" s="3"/>
      <c r="E785" s="3"/>
      <c r="F785" s="3"/>
      <c r="G785" s="3"/>
      <c r="H785" s="3"/>
      <c r="I785" s="3"/>
      <c r="J785" s="3"/>
    </row>
    <row r="786" spans="2:10" x14ac:dyDescent="0.25">
      <c r="B786" s="3"/>
      <c r="C786" s="3"/>
      <c r="D786" s="3"/>
      <c r="E786" s="3"/>
      <c r="F786" s="3"/>
      <c r="G786" s="3"/>
      <c r="H786" s="3"/>
      <c r="I786" s="3"/>
      <c r="J786" s="3"/>
    </row>
    <row r="787" spans="2:10" x14ac:dyDescent="0.25">
      <c r="B787" s="3"/>
      <c r="C787" s="3"/>
      <c r="D787" s="3"/>
      <c r="E787" s="3"/>
      <c r="F787" s="3"/>
      <c r="G787" s="3"/>
      <c r="H787" s="3"/>
      <c r="I787" s="3"/>
      <c r="J787" s="3"/>
    </row>
    <row r="788" spans="2:10" x14ac:dyDescent="0.25">
      <c r="B788" s="3"/>
      <c r="C788" s="3"/>
      <c r="D788" s="3"/>
      <c r="E788" s="3"/>
      <c r="F788" s="3"/>
      <c r="G788" s="3"/>
      <c r="H788" s="3"/>
      <c r="I788" s="3"/>
      <c r="J788" s="3"/>
    </row>
    <row r="789" spans="2:10" x14ac:dyDescent="0.25">
      <c r="B789" s="3"/>
      <c r="C789" s="3"/>
      <c r="D789" s="3"/>
      <c r="E789" s="3"/>
      <c r="F789" s="3"/>
      <c r="G789" s="3"/>
      <c r="H789" s="3"/>
      <c r="I789" s="3"/>
      <c r="J789" s="3"/>
    </row>
    <row r="790" spans="2:10" x14ac:dyDescent="0.25">
      <c r="B790" s="3"/>
      <c r="C790" s="3"/>
      <c r="D790" s="3"/>
      <c r="E790" s="3"/>
      <c r="F790" s="3"/>
      <c r="G790" s="3"/>
      <c r="H790" s="3"/>
      <c r="I790" s="3"/>
      <c r="J790" s="3"/>
    </row>
    <row r="791" spans="2:10" x14ac:dyDescent="0.25">
      <c r="B791" s="3"/>
      <c r="C791" s="3"/>
      <c r="D791" s="3"/>
      <c r="E791" s="3"/>
      <c r="F791" s="3"/>
      <c r="G791" s="3"/>
      <c r="H791" s="3"/>
      <c r="I791" s="3"/>
      <c r="J791" s="3"/>
    </row>
    <row r="792" spans="2:10" x14ac:dyDescent="0.25">
      <c r="B792" s="3"/>
      <c r="C792" s="3"/>
      <c r="D792" s="3"/>
      <c r="E792" s="3"/>
      <c r="F792" s="3"/>
      <c r="G792" s="3"/>
      <c r="H792" s="3"/>
      <c r="I792" s="3"/>
      <c r="J792" s="3"/>
    </row>
    <row r="793" spans="2:10" x14ac:dyDescent="0.25">
      <c r="B793" s="3"/>
      <c r="C793" s="3"/>
      <c r="D793" s="3"/>
      <c r="E793" s="3"/>
      <c r="F793" s="3"/>
      <c r="G793" s="3"/>
      <c r="H793" s="3"/>
      <c r="I793" s="3"/>
      <c r="J793" s="3"/>
    </row>
    <row r="794" spans="2:10" x14ac:dyDescent="0.25">
      <c r="B794" s="3"/>
      <c r="C794" s="3"/>
      <c r="D794" s="3"/>
      <c r="E794" s="3"/>
      <c r="F794" s="3"/>
      <c r="G794" s="3"/>
      <c r="H794" s="3"/>
      <c r="I794" s="3"/>
      <c r="J794" s="3"/>
    </row>
    <row r="795" spans="2:10" x14ac:dyDescent="0.25">
      <c r="B795" s="3"/>
      <c r="C795" s="3"/>
      <c r="D795" s="3"/>
      <c r="E795" s="3"/>
      <c r="F795" s="3"/>
      <c r="G795" s="3"/>
      <c r="H795" s="3"/>
      <c r="I795" s="3"/>
      <c r="J795" s="3"/>
    </row>
    <row r="796" spans="2:10" x14ac:dyDescent="0.25">
      <c r="B796" s="3"/>
      <c r="C796" s="3"/>
      <c r="D796" s="3"/>
      <c r="E796" s="3"/>
      <c r="F796" s="3"/>
      <c r="G796" s="3"/>
      <c r="H796" s="3"/>
      <c r="I796" s="3"/>
      <c r="J796" s="3"/>
    </row>
    <row r="797" spans="2:10" x14ac:dyDescent="0.25">
      <c r="B797" s="3"/>
      <c r="C797" s="3"/>
      <c r="D797" s="3"/>
      <c r="E797" s="3"/>
      <c r="F797" s="3"/>
      <c r="G797" s="3"/>
      <c r="H797" s="3"/>
      <c r="I797" s="3"/>
      <c r="J797" s="3"/>
    </row>
    <row r="798" spans="2:10" x14ac:dyDescent="0.25">
      <c r="B798" s="3"/>
      <c r="C798" s="3"/>
      <c r="D798" s="3"/>
      <c r="E798" s="3"/>
      <c r="F798" s="3"/>
      <c r="G798" s="3"/>
      <c r="H798" s="3"/>
      <c r="I798" s="3"/>
      <c r="J798" s="3"/>
    </row>
    <row r="799" spans="2:10" x14ac:dyDescent="0.25">
      <c r="B799" s="3"/>
      <c r="C799" s="3"/>
      <c r="D799" s="3"/>
      <c r="E799" s="3"/>
      <c r="F799" s="3"/>
      <c r="G799" s="3"/>
      <c r="H799" s="3"/>
      <c r="I799" s="3"/>
      <c r="J799" s="3"/>
    </row>
    <row r="800" spans="2:10" x14ac:dyDescent="0.25">
      <c r="B800" s="3"/>
      <c r="C800" s="3"/>
      <c r="D800" s="3"/>
      <c r="E800" s="3"/>
      <c r="F800" s="3"/>
      <c r="G800" s="3"/>
      <c r="H800" s="3"/>
      <c r="I800" s="3"/>
      <c r="J800" s="3"/>
    </row>
    <row r="801" spans="2:10" x14ac:dyDescent="0.25">
      <c r="B801" s="3"/>
      <c r="C801" s="3"/>
      <c r="D801" s="3"/>
      <c r="E801" s="3"/>
      <c r="F801" s="3"/>
      <c r="G801" s="3"/>
      <c r="H801" s="3"/>
      <c r="I801" s="3"/>
      <c r="J801" s="3"/>
    </row>
    <row r="802" spans="2:10" x14ac:dyDescent="0.25">
      <c r="B802" s="3"/>
      <c r="C802" s="3"/>
      <c r="D802" s="3"/>
      <c r="E802" s="3"/>
      <c r="F802" s="3"/>
      <c r="G802" s="3"/>
      <c r="H802" s="3"/>
      <c r="I802" s="3"/>
      <c r="J802" s="3"/>
    </row>
    <row r="803" spans="2:10" x14ac:dyDescent="0.25">
      <c r="B803" s="3"/>
      <c r="C803" s="3"/>
      <c r="D803" s="3"/>
      <c r="E803" s="3"/>
      <c r="F803" s="3"/>
      <c r="G803" s="3"/>
      <c r="H803" s="3"/>
      <c r="I803" s="3"/>
      <c r="J803" s="3"/>
    </row>
    <row r="804" spans="2:10" x14ac:dyDescent="0.25">
      <c r="B804" s="3"/>
      <c r="C804" s="3"/>
      <c r="D804" s="3"/>
      <c r="E804" s="3"/>
      <c r="F804" s="3"/>
      <c r="G804" s="3"/>
      <c r="H804" s="3"/>
      <c r="I804" s="3"/>
      <c r="J804" s="3"/>
    </row>
    <row r="805" spans="2:10" x14ac:dyDescent="0.25">
      <c r="B805" s="3"/>
      <c r="C805" s="3"/>
      <c r="D805" s="3"/>
      <c r="E805" s="3"/>
      <c r="F805" s="3"/>
      <c r="G805" s="3"/>
      <c r="H805" s="3"/>
      <c r="I805" s="3"/>
      <c r="J805" s="3"/>
    </row>
    <row r="806" spans="2:10" x14ac:dyDescent="0.25">
      <c r="B806" s="3"/>
      <c r="C806" s="3"/>
      <c r="D806" s="3"/>
      <c r="E806" s="3"/>
      <c r="F806" s="3"/>
      <c r="G806" s="3"/>
      <c r="H806" s="3"/>
      <c r="I806" s="3"/>
      <c r="J806" s="3"/>
    </row>
    <row r="807" spans="2:10" x14ac:dyDescent="0.25">
      <c r="B807" s="3"/>
      <c r="C807" s="3"/>
      <c r="D807" s="3"/>
      <c r="E807" s="3"/>
      <c r="F807" s="3"/>
      <c r="G807" s="3"/>
      <c r="H807" s="3"/>
      <c r="I807" s="3"/>
      <c r="J807" s="3"/>
    </row>
    <row r="808" spans="2:10" x14ac:dyDescent="0.25">
      <c r="B808" s="3"/>
      <c r="C808" s="3"/>
      <c r="D808" s="3"/>
      <c r="E808" s="3"/>
      <c r="F808" s="3"/>
      <c r="G808" s="3"/>
      <c r="H808" s="3"/>
      <c r="I808" s="3"/>
      <c r="J808" s="3"/>
    </row>
    <row r="809" spans="2:10" x14ac:dyDescent="0.25">
      <c r="B809" s="3"/>
      <c r="C809" s="3"/>
      <c r="D809" s="3"/>
      <c r="E809" s="3"/>
      <c r="F809" s="3"/>
      <c r="G809" s="3"/>
      <c r="H809" s="3"/>
      <c r="I809" s="3"/>
      <c r="J809" s="3"/>
    </row>
    <row r="810" spans="2:10" x14ac:dyDescent="0.25">
      <c r="B810" s="3"/>
      <c r="C810" s="3"/>
      <c r="D810" s="3"/>
      <c r="E810" s="3"/>
      <c r="F810" s="3"/>
      <c r="G810" s="3"/>
      <c r="H810" s="3"/>
      <c r="I810" s="3"/>
      <c r="J810" s="3"/>
    </row>
    <row r="811" spans="2:10" x14ac:dyDescent="0.25">
      <c r="B811" s="3"/>
      <c r="C811" s="3"/>
      <c r="D811" s="3"/>
      <c r="E811" s="3"/>
      <c r="F811" s="3"/>
      <c r="G811" s="3"/>
      <c r="H811" s="3"/>
      <c r="I811" s="3"/>
      <c r="J811" s="3"/>
    </row>
    <row r="812" spans="2:10" x14ac:dyDescent="0.25">
      <c r="B812" s="3"/>
      <c r="C812" s="3"/>
      <c r="D812" s="3"/>
      <c r="E812" s="3"/>
      <c r="F812" s="3"/>
      <c r="G812" s="3"/>
      <c r="H812" s="3"/>
      <c r="I812" s="3"/>
      <c r="J812" s="3"/>
    </row>
    <row r="813" spans="2:10" x14ac:dyDescent="0.25">
      <c r="B813" s="3"/>
      <c r="C813" s="3"/>
      <c r="D813" s="3"/>
      <c r="E813" s="3"/>
      <c r="F813" s="3"/>
      <c r="G813" s="3"/>
      <c r="H813" s="3"/>
      <c r="I813" s="3"/>
      <c r="J813" s="3"/>
    </row>
    <row r="814" spans="2:10" x14ac:dyDescent="0.25">
      <c r="B814" s="3"/>
      <c r="C814" s="3"/>
      <c r="D814" s="3"/>
      <c r="E814" s="3"/>
      <c r="F814" s="3"/>
      <c r="G814" s="3"/>
      <c r="H814" s="3"/>
      <c r="I814" s="3"/>
      <c r="J814" s="3"/>
    </row>
    <row r="815" spans="2:10" x14ac:dyDescent="0.25">
      <c r="B815" s="3"/>
      <c r="C815" s="3"/>
      <c r="D815" s="3"/>
      <c r="E815" s="3"/>
      <c r="F815" s="3"/>
      <c r="G815" s="3"/>
      <c r="H815" s="3"/>
      <c r="I815" s="3"/>
      <c r="J815" s="3"/>
    </row>
    <row r="816" spans="2:10" x14ac:dyDescent="0.25">
      <c r="B816" s="3"/>
      <c r="C816" s="3"/>
      <c r="D816" s="3"/>
      <c r="E816" s="3"/>
      <c r="F816" s="3"/>
      <c r="G816" s="3"/>
      <c r="H816" s="3"/>
      <c r="I816" s="3"/>
      <c r="J816" s="3"/>
    </row>
    <row r="817" spans="2:10" x14ac:dyDescent="0.25">
      <c r="B817" s="3"/>
      <c r="C817" s="3"/>
      <c r="D817" s="3"/>
      <c r="E817" s="3"/>
      <c r="F817" s="3"/>
      <c r="G817" s="3"/>
      <c r="H817" s="3"/>
      <c r="I817" s="3"/>
      <c r="J817" s="3"/>
    </row>
    <row r="818" spans="2:10" x14ac:dyDescent="0.25">
      <c r="B818" s="3"/>
      <c r="C818" s="3"/>
      <c r="D818" s="3"/>
      <c r="E818" s="3"/>
      <c r="F818" s="3"/>
      <c r="G818" s="3"/>
      <c r="H818" s="3"/>
      <c r="I818" s="3"/>
      <c r="J818" s="3"/>
    </row>
    <row r="819" spans="2:10" x14ac:dyDescent="0.25">
      <c r="B819" s="3"/>
      <c r="C819" s="3"/>
      <c r="D819" s="3"/>
      <c r="E819" s="3"/>
      <c r="F819" s="3"/>
      <c r="G819" s="3"/>
      <c r="H819" s="3"/>
      <c r="I819" s="3"/>
      <c r="J819" s="3"/>
    </row>
    <row r="820" spans="2:10" x14ac:dyDescent="0.25">
      <c r="B820" s="3"/>
      <c r="C820" s="3"/>
      <c r="D820" s="3"/>
      <c r="E820" s="3"/>
      <c r="F820" s="3"/>
      <c r="G820" s="3"/>
      <c r="H820" s="3"/>
      <c r="I820" s="3"/>
      <c r="J820" s="3"/>
    </row>
    <row r="821" spans="2:10" x14ac:dyDescent="0.25">
      <c r="B821" s="3"/>
      <c r="C821" s="3"/>
      <c r="D821" s="3"/>
      <c r="E821" s="3"/>
      <c r="F821" s="3"/>
      <c r="G821" s="3"/>
      <c r="H821" s="3"/>
      <c r="I821" s="3"/>
      <c r="J821" s="3"/>
    </row>
    <row r="822" spans="2:10" x14ac:dyDescent="0.25">
      <c r="B822" s="3"/>
      <c r="C822" s="3"/>
      <c r="D822" s="3"/>
      <c r="E822" s="3"/>
      <c r="F822" s="3"/>
      <c r="G822" s="3"/>
      <c r="H822" s="3"/>
      <c r="I822" s="3"/>
      <c r="J822" s="3"/>
    </row>
    <row r="823" spans="2:10" x14ac:dyDescent="0.25">
      <c r="B823" s="3"/>
      <c r="C823" s="3"/>
      <c r="D823" s="3"/>
      <c r="E823" s="3"/>
      <c r="F823" s="3"/>
      <c r="G823" s="3"/>
      <c r="H823" s="3"/>
      <c r="I823" s="3"/>
      <c r="J823" s="3"/>
    </row>
    <row r="824" spans="2:10" x14ac:dyDescent="0.25">
      <c r="B824" s="3"/>
      <c r="C824" s="3"/>
      <c r="D824" s="3"/>
      <c r="E824" s="3"/>
      <c r="F824" s="3"/>
      <c r="G824" s="3"/>
      <c r="H824" s="3"/>
      <c r="I824" s="3"/>
      <c r="J824" s="3"/>
    </row>
    <row r="825" spans="2:10" x14ac:dyDescent="0.25">
      <c r="B825" s="3"/>
      <c r="C825" s="3"/>
      <c r="D825" s="3"/>
      <c r="E825" s="3"/>
      <c r="F825" s="3"/>
      <c r="G825" s="3"/>
      <c r="H825" s="3"/>
      <c r="I825" s="3"/>
      <c r="J825" s="3"/>
    </row>
    <row r="826" spans="2:10" x14ac:dyDescent="0.25">
      <c r="B826" s="3"/>
      <c r="C826" s="3"/>
      <c r="D826" s="3"/>
      <c r="E826" s="3"/>
      <c r="F826" s="3"/>
      <c r="G826" s="3"/>
      <c r="H826" s="3"/>
      <c r="I826" s="3"/>
      <c r="J826" s="3"/>
    </row>
    <row r="827" spans="2:10" x14ac:dyDescent="0.25">
      <c r="B827" s="3"/>
      <c r="C827" s="3"/>
      <c r="D827" s="3"/>
      <c r="E827" s="3"/>
      <c r="F827" s="3"/>
      <c r="G827" s="3"/>
      <c r="H827" s="3"/>
      <c r="I827" s="3"/>
      <c r="J827" s="3"/>
    </row>
    <row r="828" spans="2:10" x14ac:dyDescent="0.25">
      <c r="B828" s="3"/>
      <c r="C828" s="3"/>
      <c r="D828" s="3"/>
      <c r="E828" s="3"/>
      <c r="F828" s="3"/>
      <c r="G828" s="3"/>
      <c r="H828" s="3"/>
      <c r="I828" s="3"/>
      <c r="J828" s="3"/>
    </row>
    <row r="829" spans="2:10" x14ac:dyDescent="0.25">
      <c r="B829" s="3"/>
      <c r="C829" s="3"/>
      <c r="D829" s="3"/>
      <c r="E829" s="3"/>
      <c r="F829" s="3"/>
      <c r="G829" s="3"/>
      <c r="H829" s="3"/>
      <c r="I829" s="3"/>
      <c r="J829" s="3"/>
    </row>
    <row r="830" spans="2:10" x14ac:dyDescent="0.25">
      <c r="B830" s="3"/>
      <c r="C830" s="3"/>
      <c r="D830" s="3"/>
      <c r="E830" s="3"/>
      <c r="F830" s="3"/>
      <c r="G830" s="3"/>
      <c r="H830" s="3"/>
      <c r="I830" s="3"/>
      <c r="J830" s="3"/>
    </row>
    <row r="831" spans="2:10" x14ac:dyDescent="0.25">
      <c r="B831" s="3"/>
      <c r="C831" s="3"/>
      <c r="D831" s="3"/>
      <c r="E831" s="3"/>
      <c r="F831" s="3"/>
      <c r="G831" s="3"/>
      <c r="H831" s="3"/>
      <c r="I831" s="3"/>
      <c r="J831" s="3"/>
    </row>
    <row r="832" spans="2:10"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sheetData>
  <mergeCells count="7">
    <mergeCell ref="A1:O1"/>
    <mergeCell ref="C653:O653"/>
    <mergeCell ref="C654:O654"/>
    <mergeCell ref="C655:O655"/>
    <mergeCell ref="K2:L2"/>
    <mergeCell ref="M2:N2"/>
    <mergeCell ref="A2:A3"/>
  </mergeCells>
  <phoneticPr fontId="0" type="noConversion"/>
  <hyperlinks>
    <hyperlink ref="B658" r:id="rId1"/>
    <hyperlink ref="B660" r:id="rId2"/>
  </hyperlinks>
  <printOptions horizontalCentered="1" gridLines="1"/>
  <pageMargins left="0.6" right="0.6" top="0.6" bottom="0.6" header="0.3" footer="0.3"/>
  <pageSetup scale="10" fitToHeight="999" orientation="portrait" horizontalDpi="1200" verticalDpi="1200" r:id="rId3"/>
  <headerFooter>
    <oddFooter>&amp;R&amp;"Tahoma,Regular"&amp;10Page &amp;P of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30" t="s">
        <v>10</v>
      </c>
      <c r="B1" s="30"/>
    </row>
    <row r="2" spans="1:2" ht="9.6" customHeight="1" x14ac:dyDescent="0.3">
      <c r="A2" s="9"/>
      <c r="B2" s="9"/>
    </row>
    <row r="3" spans="1:2" ht="28.5" customHeight="1" x14ac:dyDescent="0.25">
      <c r="A3" s="11" t="s">
        <v>0</v>
      </c>
      <c r="B3" s="31" t="s">
        <v>16</v>
      </c>
    </row>
    <row r="4" spans="1:2" ht="28.5" customHeight="1" x14ac:dyDescent="0.25">
      <c r="A4" s="11" t="s">
        <v>1</v>
      </c>
      <c r="B4" s="31"/>
    </row>
    <row r="5" spans="1:2" ht="28.5" customHeight="1" x14ac:dyDescent="0.25">
      <c r="A5" s="11" t="s">
        <v>2</v>
      </c>
      <c r="B5" s="31"/>
    </row>
    <row r="6" spans="1:2" ht="14.45" x14ac:dyDescent="0.3">
      <c r="A6" s="11"/>
      <c r="B6" s="9"/>
    </row>
    <row r="7" spans="1:2" ht="42" customHeight="1" x14ac:dyDescent="0.25">
      <c r="A7" s="11" t="s">
        <v>3</v>
      </c>
      <c r="B7" s="31" t="s">
        <v>12</v>
      </c>
    </row>
    <row r="8" spans="1:2" ht="42" customHeight="1" x14ac:dyDescent="0.25">
      <c r="A8" s="11" t="s">
        <v>11</v>
      </c>
      <c r="B8" s="31"/>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2021-07-29T18:06:25Z</dcterms:modified>
</cp:coreProperties>
</file>